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rist\Documents\TWS 2023\"/>
    </mc:Choice>
  </mc:AlternateContent>
  <xr:revisionPtr revIDLastSave="0" documentId="13_ncr:1_{CF174ABC-ECCB-4A56-856D-2C9A75F86AC8}" xr6:coauthVersionLast="47" xr6:coauthVersionMax="47" xr10:uidLastSave="{00000000-0000-0000-0000-000000000000}"/>
  <bookViews>
    <workbookView xWindow="-96" yWindow="-96" windowWidth="19392" windowHeight="10392" tabRatio="787" xr2:uid="{00000000-000D-0000-FFFF-FFFF00000000}"/>
  </bookViews>
  <sheets>
    <sheet name="What to bring" sheetId="21" r:id="rId1"/>
    <sheet name="Race Notes" sheetId="20" r:id="rId2"/>
    <sheet name="SPLIT PROJECTIONS" sheetId="16" r:id="rId3"/>
  </sheets>
  <definedNames>
    <definedName name="_xlnm.Print_Area" localSheetId="1">'Race Notes'!$A$1:$J$29</definedName>
    <definedName name="_xlnm.Print_Area" localSheetId="2">'SPLIT PROJECTIONS'!$A$1:$AB$28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6" l="1"/>
  <c r="D4" i="16" s="1"/>
  <c r="E4" i="16"/>
  <c r="F4" i="16" s="1"/>
  <c r="G4" i="16"/>
  <c r="I4" i="16"/>
  <c r="J4" i="16" s="1"/>
  <c r="K4" i="16"/>
  <c r="L4" i="16" s="1"/>
  <c r="M4" i="16"/>
  <c r="N4" i="16" s="1"/>
  <c r="O4" i="16"/>
  <c r="P4" i="16" s="1"/>
  <c r="Q4" i="16"/>
  <c r="R4" i="16" s="1"/>
  <c r="S4" i="16"/>
  <c r="T4" i="16" s="1"/>
  <c r="U4" i="16"/>
  <c r="V4" i="16" s="1"/>
  <c r="W4" i="16"/>
  <c r="X4" i="16" s="1"/>
  <c r="Y4" i="16"/>
  <c r="Z4" i="16" s="1"/>
  <c r="AA4" i="16"/>
  <c r="AB4" i="16" s="1"/>
  <c r="AC4" i="16"/>
  <c r="AD4" i="16" s="1"/>
  <c r="AE4" i="16"/>
  <c r="AF4" i="16" s="1"/>
  <c r="C5" i="16"/>
  <c r="D5" i="16" s="1"/>
  <c r="E5" i="16"/>
  <c r="F5" i="16" s="1"/>
  <c r="G5" i="16"/>
  <c r="H5" i="16" s="1"/>
  <c r="I5" i="16"/>
  <c r="J5" i="16" s="1"/>
  <c r="K5" i="16"/>
  <c r="L5" i="16"/>
  <c r="M5" i="16"/>
  <c r="N5" i="16" s="1"/>
  <c r="O5" i="16"/>
  <c r="P5" i="16" s="1"/>
  <c r="Q5" i="16"/>
  <c r="R5" i="16" s="1"/>
  <c r="S5" i="16"/>
  <c r="T5" i="16" s="1"/>
  <c r="U5" i="16"/>
  <c r="V5" i="16" s="1"/>
  <c r="W5" i="16"/>
  <c r="X5" i="16" s="1"/>
  <c r="Y5" i="16"/>
  <c r="Z5" i="16" s="1"/>
  <c r="AA5" i="16"/>
  <c r="AB5" i="16" s="1"/>
  <c r="AC5" i="16"/>
  <c r="AD5" i="16" s="1"/>
  <c r="AE5" i="16"/>
  <c r="AF5" i="16" s="1"/>
  <c r="C6" i="16"/>
  <c r="D6" i="16" s="1"/>
  <c r="E6" i="16"/>
  <c r="F6" i="16" s="1"/>
  <c r="G6" i="16"/>
  <c r="H6" i="16" s="1"/>
  <c r="I6" i="16"/>
  <c r="J6" i="16" s="1"/>
  <c r="K6" i="16"/>
  <c r="L6" i="16" s="1"/>
  <c r="M6" i="16"/>
  <c r="N6" i="16"/>
  <c r="O6" i="16"/>
  <c r="P6" i="16" s="1"/>
  <c r="Q6" i="16"/>
  <c r="R6" i="16" s="1"/>
  <c r="S6" i="16"/>
  <c r="T6" i="16" s="1"/>
  <c r="U6" i="16"/>
  <c r="V6" i="16" s="1"/>
  <c r="W6" i="16"/>
  <c r="X6" i="16" s="1"/>
  <c r="Y6" i="16"/>
  <c r="Z6" i="16" s="1"/>
  <c r="AA6" i="16"/>
  <c r="AB6" i="16" s="1"/>
  <c r="AC6" i="16"/>
  <c r="AD6" i="16"/>
  <c r="AE6" i="16"/>
  <c r="AF6" i="16" s="1"/>
  <c r="C7" i="16"/>
  <c r="D7" i="16" s="1"/>
  <c r="E7" i="16"/>
  <c r="F7" i="16" s="1"/>
  <c r="G7" i="16"/>
  <c r="H7" i="16" s="1"/>
  <c r="I7" i="16"/>
  <c r="J7" i="16" s="1"/>
  <c r="K7" i="16"/>
  <c r="L7" i="16" s="1"/>
  <c r="M7" i="16"/>
  <c r="N7" i="16" s="1"/>
  <c r="O7" i="16"/>
  <c r="P7" i="16" s="1"/>
  <c r="Q7" i="16"/>
  <c r="R7" i="16" s="1"/>
  <c r="S7" i="16"/>
  <c r="T7" i="16" s="1"/>
  <c r="U7" i="16"/>
  <c r="V7" i="16" s="1"/>
  <c r="W7" i="16"/>
  <c r="X7" i="16" s="1"/>
  <c r="Y7" i="16"/>
  <c r="Z7" i="16" s="1"/>
  <c r="AA7" i="16"/>
  <c r="AB7" i="16" s="1"/>
  <c r="AC7" i="16"/>
  <c r="AD7" i="16" s="1"/>
  <c r="AE7" i="16"/>
  <c r="AF7" i="16" s="1"/>
  <c r="C8" i="16"/>
  <c r="D8" i="16" s="1"/>
  <c r="E8" i="16"/>
  <c r="F8" i="16" s="1"/>
  <c r="G8" i="16"/>
  <c r="H8" i="16" s="1"/>
  <c r="I8" i="16"/>
  <c r="J8" i="16" s="1"/>
  <c r="K8" i="16"/>
  <c r="L8" i="16" s="1"/>
  <c r="M8" i="16"/>
  <c r="N8" i="16" s="1"/>
  <c r="O8" i="16"/>
  <c r="P8" i="16" s="1"/>
  <c r="Q8" i="16"/>
  <c r="R8" i="16"/>
  <c r="S8" i="16"/>
  <c r="T8" i="16" s="1"/>
  <c r="U8" i="16"/>
  <c r="V8" i="16" s="1"/>
  <c r="W8" i="16"/>
  <c r="X8" i="16" s="1"/>
  <c r="Y8" i="16"/>
  <c r="Z8" i="16" s="1"/>
  <c r="AA8" i="16"/>
  <c r="AB8" i="16" s="1"/>
  <c r="AC8" i="16"/>
  <c r="AD8" i="16" s="1"/>
  <c r="AE8" i="16"/>
  <c r="AF8" i="16" s="1"/>
  <c r="C9" i="16"/>
  <c r="D9" i="16"/>
  <c r="E9" i="16"/>
  <c r="F9" i="16" s="1"/>
  <c r="G9" i="16"/>
  <c r="H9" i="16" s="1"/>
  <c r="I9" i="16"/>
  <c r="J9" i="16" s="1"/>
  <c r="K9" i="16"/>
  <c r="L9" i="16" s="1"/>
  <c r="M9" i="16"/>
  <c r="N9" i="16" s="1"/>
  <c r="O9" i="16"/>
  <c r="P9" i="16" s="1"/>
  <c r="Q9" i="16"/>
  <c r="R9" i="16" s="1"/>
  <c r="S9" i="16"/>
  <c r="T9" i="16"/>
  <c r="U9" i="16"/>
  <c r="V9" i="16" s="1"/>
  <c r="W9" i="16"/>
  <c r="X9" i="16"/>
  <c r="Y9" i="16"/>
  <c r="Z9" i="16" s="1"/>
  <c r="AA9" i="16"/>
  <c r="AB9" i="16" s="1"/>
  <c r="AC9" i="16"/>
  <c r="AD9" i="16" s="1"/>
  <c r="AE9" i="16"/>
  <c r="AF9" i="16" s="1"/>
  <c r="C10" i="16"/>
  <c r="D10" i="16" s="1"/>
  <c r="E10" i="16"/>
  <c r="F10" i="16"/>
  <c r="G10" i="16"/>
  <c r="H10" i="16" s="1"/>
  <c r="I10" i="16"/>
  <c r="J10" i="16" s="1"/>
  <c r="K10" i="16"/>
  <c r="L10" i="16" s="1"/>
  <c r="M10" i="16"/>
  <c r="N10" i="16" s="1"/>
  <c r="O10" i="16"/>
  <c r="P10" i="16" s="1"/>
  <c r="Q10" i="16"/>
  <c r="R10" i="16" s="1"/>
  <c r="S10" i="16"/>
  <c r="T10" i="16" s="1"/>
  <c r="U10" i="16"/>
  <c r="V10" i="16"/>
  <c r="W10" i="16"/>
  <c r="X10" i="16" s="1"/>
  <c r="Y10" i="16"/>
  <c r="Z10" i="16"/>
  <c r="AA10" i="16"/>
  <c r="AB10" i="16" s="1"/>
  <c r="AC10" i="16"/>
  <c r="AD10" i="16" s="1"/>
  <c r="AE10" i="16"/>
  <c r="AF10" i="16" s="1"/>
  <c r="C11" i="16"/>
  <c r="D11" i="16" s="1"/>
  <c r="E11" i="16"/>
  <c r="F11" i="16" s="1"/>
  <c r="G11" i="16"/>
  <c r="H11" i="16" s="1"/>
  <c r="I11" i="16"/>
  <c r="J11" i="16" s="1"/>
  <c r="K11" i="16"/>
  <c r="L11" i="16" s="1"/>
  <c r="M11" i="16"/>
  <c r="N11" i="16" s="1"/>
  <c r="O11" i="16"/>
  <c r="P11" i="16" s="1"/>
  <c r="Q11" i="16"/>
  <c r="R11" i="16" s="1"/>
  <c r="S11" i="16"/>
  <c r="T11" i="16" s="1"/>
  <c r="U11" i="16"/>
  <c r="V11" i="16" s="1"/>
  <c r="W11" i="16"/>
  <c r="X11" i="16"/>
  <c r="Y11" i="16"/>
  <c r="Z11" i="16" s="1"/>
  <c r="AA11" i="16"/>
  <c r="AB11" i="16" s="1"/>
  <c r="AC11" i="16"/>
  <c r="AD11" i="16" s="1"/>
  <c r="AE11" i="16"/>
  <c r="AF11" i="16" s="1"/>
  <c r="C12" i="16"/>
  <c r="D12" i="16" s="1"/>
  <c r="E12" i="16"/>
  <c r="F12" i="16" s="1"/>
  <c r="G12" i="16"/>
  <c r="H12" i="16" s="1"/>
  <c r="I12" i="16"/>
  <c r="J12" i="16"/>
  <c r="K12" i="16"/>
  <c r="L12" i="16" s="1"/>
  <c r="M12" i="16"/>
  <c r="N12" i="16" s="1"/>
  <c r="O12" i="16"/>
  <c r="P12" i="16" s="1"/>
  <c r="Q12" i="16"/>
  <c r="R12" i="16" s="1"/>
  <c r="S12" i="16"/>
  <c r="T12" i="16" s="1"/>
  <c r="U12" i="16"/>
  <c r="V12" i="16" s="1"/>
  <c r="W12" i="16"/>
  <c r="X12" i="16" s="1"/>
  <c r="Y12" i="16"/>
  <c r="Z12" i="16" s="1"/>
  <c r="AA12" i="16"/>
  <c r="AB12" i="16" s="1"/>
  <c r="AC12" i="16"/>
  <c r="AD12" i="16"/>
  <c r="AE12" i="16"/>
  <c r="AF12" i="16" s="1"/>
  <c r="C13" i="16"/>
  <c r="D13" i="16" s="1"/>
  <c r="E13" i="16"/>
  <c r="F13" i="16" s="1"/>
  <c r="G13" i="16"/>
  <c r="H13" i="16" s="1"/>
  <c r="I13" i="16"/>
  <c r="J13" i="16" s="1"/>
  <c r="K13" i="16"/>
  <c r="L13" i="16"/>
  <c r="M13" i="16"/>
  <c r="N13" i="16" s="1"/>
  <c r="O13" i="16"/>
  <c r="P13" i="16" s="1"/>
  <c r="Q13" i="16"/>
  <c r="R13" i="16" s="1"/>
  <c r="S13" i="16"/>
  <c r="T13" i="16" s="1"/>
  <c r="U13" i="16"/>
  <c r="V13" i="16" s="1"/>
  <c r="W13" i="16"/>
  <c r="X13" i="16" s="1"/>
  <c r="Y13" i="16"/>
  <c r="Z13" i="16" s="1"/>
  <c r="AA13" i="16"/>
  <c r="AB13" i="16"/>
  <c r="AC13" i="16"/>
  <c r="AD13" i="16" s="1"/>
  <c r="AE13" i="16"/>
  <c r="AF13" i="16"/>
  <c r="C14" i="16"/>
  <c r="D14" i="16" s="1"/>
  <c r="E14" i="16"/>
  <c r="F14" i="16" s="1"/>
  <c r="G14" i="16"/>
  <c r="H14" i="16" s="1"/>
  <c r="I14" i="16"/>
  <c r="J14" i="16" s="1"/>
  <c r="K14" i="16"/>
  <c r="L14" i="16" s="1"/>
  <c r="M14" i="16"/>
  <c r="N14" i="16"/>
  <c r="O14" i="16"/>
  <c r="P14" i="16" s="1"/>
  <c r="Q14" i="16"/>
  <c r="R14" i="16" s="1"/>
  <c r="S14" i="16"/>
  <c r="T14" i="16" s="1"/>
  <c r="U14" i="16"/>
  <c r="V14" i="16" s="1"/>
  <c r="W14" i="16"/>
  <c r="X14" i="16" s="1"/>
  <c r="Y14" i="16"/>
  <c r="Z14" i="16" s="1"/>
  <c r="AA14" i="16"/>
  <c r="AB14" i="16" s="1"/>
  <c r="AC14" i="16"/>
  <c r="AD14" i="16"/>
  <c r="AE14" i="16"/>
  <c r="AF14" i="16" s="1"/>
  <c r="C15" i="16"/>
  <c r="D15" i="16"/>
  <c r="E15" i="16"/>
  <c r="F15" i="16" s="1"/>
  <c r="G15" i="16"/>
  <c r="H15" i="16" s="1"/>
  <c r="I15" i="16"/>
  <c r="J15" i="16" s="1"/>
  <c r="K15" i="16"/>
  <c r="L15" i="16" s="1"/>
  <c r="M15" i="16"/>
  <c r="N15" i="16" s="1"/>
  <c r="O15" i="16"/>
  <c r="P15" i="16" s="1"/>
  <c r="Q15" i="16"/>
  <c r="R15" i="16"/>
  <c r="S15" i="16"/>
  <c r="T15" i="16" s="1"/>
  <c r="U15" i="16"/>
  <c r="V15" i="16" s="1"/>
  <c r="W15" i="16"/>
  <c r="X15" i="16" s="1"/>
  <c r="Y15" i="16"/>
  <c r="Z15" i="16"/>
  <c r="AA15" i="16"/>
  <c r="AB15" i="16" s="1"/>
  <c r="AC15" i="16"/>
  <c r="AD15" i="16" s="1"/>
  <c r="AE15" i="16"/>
  <c r="AF15" i="16" s="1"/>
  <c r="C16" i="16"/>
  <c r="D16" i="16" s="1"/>
  <c r="E16" i="16"/>
  <c r="F16" i="16" s="1"/>
  <c r="G16" i="16"/>
  <c r="H16" i="16"/>
  <c r="I16" i="16"/>
  <c r="J16" i="16" s="1"/>
  <c r="K16" i="16"/>
  <c r="L16" i="16"/>
  <c r="M16" i="16"/>
  <c r="N16" i="16" s="1"/>
  <c r="O16" i="16"/>
  <c r="P16" i="16" s="1"/>
  <c r="Q16" i="16"/>
  <c r="R16" i="16" s="1"/>
  <c r="S16" i="16"/>
  <c r="T16" i="16"/>
  <c r="U16" i="16"/>
  <c r="V16" i="16" s="1"/>
  <c r="W16" i="16"/>
  <c r="X16" i="16"/>
  <c r="Y16" i="16"/>
  <c r="Z16" i="16" s="1"/>
  <c r="AA16" i="16"/>
  <c r="AB16" i="16"/>
  <c r="AC16" i="16"/>
  <c r="AD16" i="16" s="1"/>
  <c r="AE16" i="16"/>
  <c r="AF16" i="16" s="1"/>
  <c r="C17" i="16"/>
  <c r="D17" i="16" s="1"/>
  <c r="E17" i="16"/>
  <c r="F17" i="16"/>
  <c r="G17" i="16"/>
  <c r="H17" i="16" s="1"/>
  <c r="I17" i="16"/>
  <c r="J17" i="16"/>
  <c r="K17" i="16"/>
  <c r="L17" i="16" s="1"/>
  <c r="M17" i="16"/>
  <c r="N17" i="16" s="1"/>
  <c r="O17" i="16"/>
  <c r="P17" i="16" s="1"/>
  <c r="Q17" i="16"/>
  <c r="R17" i="16" s="1"/>
  <c r="S17" i="16"/>
  <c r="T17" i="16" s="1"/>
  <c r="U17" i="16"/>
  <c r="V17" i="16"/>
  <c r="W17" i="16"/>
  <c r="X17" i="16" s="1"/>
  <c r="Y17" i="16"/>
  <c r="Z17" i="16" s="1"/>
  <c r="AA17" i="16"/>
  <c r="AB17" i="16" s="1"/>
  <c r="AC17" i="16"/>
  <c r="AD17" i="16"/>
  <c r="AE17" i="16"/>
  <c r="AF17" i="16" s="1"/>
  <c r="C18" i="16"/>
  <c r="D18" i="16" s="1"/>
  <c r="E18" i="16"/>
  <c r="F18" i="16" s="1"/>
  <c r="G18" i="16"/>
  <c r="H18" i="16" s="1"/>
  <c r="I18" i="16"/>
  <c r="J18" i="16" s="1"/>
  <c r="K18" i="16"/>
  <c r="L18" i="16"/>
  <c r="M18" i="16"/>
  <c r="N18" i="16" s="1"/>
  <c r="O18" i="16"/>
  <c r="P18" i="16"/>
  <c r="Q18" i="16"/>
  <c r="R18" i="16" s="1"/>
  <c r="S18" i="16"/>
  <c r="T18" i="16" s="1"/>
  <c r="U18" i="16"/>
  <c r="V18" i="16" s="1"/>
  <c r="W18" i="16"/>
  <c r="X18" i="16"/>
  <c r="Y18" i="16"/>
  <c r="Z18" i="16" s="1"/>
  <c r="AA18" i="16"/>
  <c r="AB18" i="16"/>
  <c r="AC18" i="16"/>
  <c r="AD18" i="16" s="1"/>
  <c r="AE18" i="16"/>
  <c r="AF18" i="16"/>
  <c r="C19" i="16"/>
  <c r="D19" i="16" s="1"/>
  <c r="E19" i="16"/>
  <c r="F19" i="16" s="1"/>
  <c r="G19" i="16"/>
  <c r="H19" i="16" s="1"/>
  <c r="I19" i="16"/>
  <c r="J19" i="16"/>
  <c r="K19" i="16"/>
  <c r="L19" i="16" s="1"/>
  <c r="M19" i="16"/>
  <c r="N19" i="16"/>
  <c r="O19" i="16"/>
  <c r="P19" i="16" s="1"/>
  <c r="Q19" i="16"/>
  <c r="R19" i="16" s="1"/>
  <c r="S19" i="16"/>
  <c r="T19" i="16" s="1"/>
  <c r="U19" i="16"/>
  <c r="V19" i="16" s="1"/>
  <c r="W19" i="16"/>
  <c r="X19" i="16" s="1"/>
  <c r="Y19" i="16"/>
  <c r="Z19" i="16"/>
  <c r="AA19" i="16"/>
  <c r="AB19" i="16" s="1"/>
  <c r="AC19" i="16"/>
  <c r="AD19" i="16" s="1"/>
  <c r="AE19" i="16"/>
  <c r="AF19" i="16" s="1"/>
  <c r="C20" i="16"/>
  <c r="D20" i="16"/>
  <c r="E20" i="16"/>
  <c r="F20" i="16" s="1"/>
  <c r="G20" i="16"/>
  <c r="H20" i="16" s="1"/>
  <c r="I20" i="16"/>
  <c r="J20" i="16" s="1"/>
  <c r="K20" i="16"/>
  <c r="L20" i="16" s="1"/>
  <c r="M20" i="16"/>
  <c r="N20" i="16" s="1"/>
  <c r="O20" i="16"/>
  <c r="P20" i="16"/>
  <c r="Q20" i="16"/>
  <c r="R20" i="16" s="1"/>
  <c r="S20" i="16"/>
  <c r="T20" i="16"/>
  <c r="U20" i="16"/>
  <c r="V20" i="16" s="1"/>
  <c r="W20" i="16"/>
  <c r="X20" i="16" s="1"/>
  <c r="Y20" i="16"/>
  <c r="Z20" i="16" s="1"/>
  <c r="AA20" i="16"/>
  <c r="AB20" i="16"/>
  <c r="AC20" i="16"/>
  <c r="AD20" i="16" s="1"/>
  <c r="AE20" i="16"/>
  <c r="AF20" i="16"/>
  <c r="C21" i="16"/>
  <c r="D21" i="16" s="1"/>
  <c r="E21" i="16"/>
  <c r="F21" i="16"/>
  <c r="G21" i="16"/>
  <c r="H21" i="16" s="1"/>
  <c r="I21" i="16"/>
  <c r="J21" i="16" s="1"/>
  <c r="K21" i="16"/>
  <c r="L21" i="16" s="1"/>
  <c r="M21" i="16"/>
  <c r="N21" i="16"/>
  <c r="O21" i="16"/>
  <c r="P21" i="16" s="1"/>
  <c r="Q21" i="16"/>
  <c r="R21" i="16"/>
  <c r="S21" i="16"/>
  <c r="T21" i="16" s="1"/>
  <c r="U21" i="16"/>
  <c r="V21" i="16" s="1"/>
  <c r="W21" i="16"/>
  <c r="X21" i="16" s="1"/>
  <c r="Y21" i="16"/>
  <c r="Z21" i="16" s="1"/>
  <c r="AA21" i="16"/>
  <c r="AB21" i="16" s="1"/>
  <c r="AC21" i="16"/>
  <c r="AD21" i="16"/>
  <c r="AE21" i="16"/>
  <c r="AF21" i="16" s="1"/>
  <c r="C22" i="16"/>
  <c r="D22" i="16" s="1"/>
  <c r="E22" i="16"/>
  <c r="F22" i="16" s="1"/>
  <c r="G22" i="16"/>
  <c r="H22" i="16"/>
  <c r="I22" i="16"/>
  <c r="J22" i="16" s="1"/>
  <c r="K22" i="16"/>
  <c r="L22" i="16" s="1"/>
  <c r="M22" i="16"/>
  <c r="N22" i="16" s="1"/>
  <c r="O22" i="16"/>
  <c r="P22" i="16" s="1"/>
  <c r="Q22" i="16"/>
  <c r="R22" i="16" s="1"/>
  <c r="S22" i="16"/>
  <c r="T22" i="16" s="1"/>
  <c r="U22" i="16"/>
  <c r="V22" i="16"/>
  <c r="W22" i="16"/>
  <c r="X22" i="16" s="1"/>
  <c r="Y22" i="16"/>
  <c r="Z22" i="16" s="1"/>
  <c r="AA22" i="16"/>
  <c r="AB22" i="16" s="1"/>
  <c r="AC22" i="16"/>
  <c r="AD22" i="16" s="1"/>
  <c r="AE22" i="16"/>
  <c r="AF22" i="16" s="1"/>
  <c r="C23" i="16"/>
  <c r="D23" i="16"/>
  <c r="E23" i="16"/>
  <c r="F23" i="16" s="1"/>
  <c r="G23" i="16"/>
  <c r="H23" i="16"/>
  <c r="I23" i="16"/>
  <c r="J23" i="16" s="1"/>
  <c r="K23" i="16"/>
  <c r="L23" i="16" s="1"/>
  <c r="M23" i="16"/>
  <c r="N23" i="16" s="1"/>
  <c r="O23" i="16"/>
  <c r="P23" i="16" s="1"/>
  <c r="Q23" i="16"/>
  <c r="R23" i="16" s="1"/>
  <c r="S23" i="16"/>
  <c r="T23" i="16" s="1"/>
  <c r="U23" i="16"/>
  <c r="V23" i="16" s="1"/>
  <c r="W23" i="16"/>
  <c r="X23" i="16"/>
  <c r="Y23" i="16"/>
  <c r="Z23" i="16" s="1"/>
  <c r="AA23" i="16"/>
  <c r="AB23" i="16" s="1"/>
  <c r="AC23" i="16"/>
  <c r="AD23" i="16" s="1"/>
  <c r="AE23" i="16"/>
  <c r="AF23" i="16" s="1"/>
  <c r="C24" i="16"/>
  <c r="D24" i="16" s="1"/>
  <c r="E24" i="16"/>
  <c r="F24" i="16"/>
  <c r="G24" i="16"/>
  <c r="H24" i="16" s="1"/>
  <c r="I24" i="16"/>
  <c r="J24" i="16" s="1"/>
  <c r="K24" i="16"/>
  <c r="L24" i="16" s="1"/>
  <c r="M24" i="16"/>
  <c r="N24" i="16" s="1"/>
  <c r="O24" i="16"/>
  <c r="P24" i="16" s="1"/>
  <c r="Q24" i="16"/>
  <c r="R24" i="16" s="1"/>
  <c r="S24" i="16"/>
  <c r="T24" i="16" s="1"/>
  <c r="U24" i="16"/>
  <c r="V24" i="16" s="1"/>
  <c r="W24" i="16"/>
  <c r="X24" i="16" s="1"/>
  <c r="Y24" i="16"/>
  <c r="Z24" i="16"/>
  <c r="AA24" i="16"/>
  <c r="AB24" i="16" s="1"/>
  <c r="AC24" i="16"/>
  <c r="AD24" i="16" s="1"/>
  <c r="AE24" i="16"/>
  <c r="AF24" i="16" s="1"/>
  <c r="C25" i="16"/>
  <c r="D25" i="16" s="1"/>
  <c r="E25" i="16"/>
  <c r="F25" i="16" s="1"/>
  <c r="G25" i="16"/>
  <c r="H25" i="16" s="1"/>
  <c r="I25" i="16"/>
  <c r="J25" i="16" s="1"/>
  <c r="K25" i="16"/>
  <c r="L25" i="16"/>
  <c r="M25" i="16"/>
  <c r="N25" i="16" s="1"/>
  <c r="O25" i="16"/>
  <c r="P25" i="16" s="1"/>
  <c r="Q25" i="16"/>
  <c r="R25" i="16" s="1"/>
  <c r="S25" i="16"/>
  <c r="T25" i="16" s="1"/>
  <c r="U25" i="16"/>
  <c r="V25" i="16" s="1"/>
  <c r="W25" i="16"/>
  <c r="X25" i="16" s="1"/>
  <c r="Y25" i="16"/>
  <c r="Z25" i="16" s="1"/>
  <c r="AA25" i="16"/>
  <c r="AB25" i="16" s="1"/>
  <c r="AC25" i="16"/>
  <c r="AD25" i="16" s="1"/>
  <c r="AE25" i="16"/>
  <c r="AF25" i="16" s="1"/>
  <c r="C26" i="16"/>
  <c r="D26" i="16" s="1"/>
  <c r="E26" i="16"/>
  <c r="F26" i="16" s="1"/>
  <c r="G26" i="16"/>
  <c r="H26" i="16" s="1"/>
  <c r="I26" i="16"/>
  <c r="J26" i="16"/>
  <c r="K26" i="16"/>
  <c r="L26" i="16" s="1"/>
  <c r="M26" i="16"/>
  <c r="N26" i="16"/>
  <c r="O26" i="16"/>
  <c r="P26" i="16" s="1"/>
  <c r="Q26" i="16"/>
  <c r="R26" i="16" s="1"/>
  <c r="S26" i="16"/>
  <c r="T26" i="16" s="1"/>
  <c r="U26" i="16"/>
  <c r="V26" i="16" s="1"/>
  <c r="W26" i="16"/>
  <c r="X26" i="16" s="1"/>
  <c r="Y26" i="16"/>
  <c r="Z26" i="16" s="1"/>
  <c r="AA26" i="16"/>
  <c r="AB26" i="16" s="1"/>
  <c r="AC26" i="16"/>
  <c r="AD26" i="16"/>
  <c r="AE26" i="16"/>
  <c r="AF26" i="16" s="1"/>
  <c r="A28" i="16"/>
  <c r="AC28" i="16" l="1"/>
  <c r="M28" i="16"/>
  <c r="L28" i="16"/>
  <c r="AB28" i="16"/>
  <c r="S28" i="16"/>
  <c r="P28" i="16"/>
  <c r="X28" i="16"/>
  <c r="T28" i="16"/>
  <c r="AF28" i="16"/>
  <c r="AD28" i="16"/>
  <c r="R28" i="16"/>
  <c r="W28" i="16"/>
  <c r="E28" i="16"/>
  <c r="Z28" i="16"/>
  <c r="N28" i="16"/>
  <c r="G28" i="16"/>
  <c r="H4" i="16"/>
  <c r="H28" i="16" s="1"/>
  <c r="AA28" i="16"/>
  <c r="U28" i="16"/>
  <c r="K28" i="16"/>
  <c r="F28" i="16"/>
  <c r="Q28" i="16"/>
  <c r="V28" i="16"/>
  <c r="J28" i="16"/>
  <c r="AE28" i="16"/>
  <c r="Y28" i="16"/>
  <c r="O28" i="16"/>
  <c r="I28" i="16"/>
  <c r="D28" i="16"/>
</calcChain>
</file>

<file path=xl/sharedStrings.xml><?xml version="1.0" encoding="utf-8"?>
<sst xmlns="http://schemas.openxmlformats.org/spreadsheetml/2006/main" count="112" uniqueCount="100">
  <si>
    <t>SPEED</t>
  </si>
  <si>
    <t>POINT</t>
  </si>
  <si>
    <t>WESTFIELD ROAD</t>
  </si>
  <si>
    <t>HWY 1979</t>
  </si>
  <si>
    <t>STAPLES</t>
  </si>
  <si>
    <t>FENTRESS</t>
  </si>
  <si>
    <t>STAIRTOWN</t>
  </si>
  <si>
    <t>LULING 90</t>
  </si>
  <si>
    <t>PALMETTO</t>
  </si>
  <si>
    <t>SLAYDEN (Co. Rd 232)</t>
  </si>
  <si>
    <t>HWY 90A</t>
  </si>
  <si>
    <t>GONZALES 183</t>
  </si>
  <si>
    <t>HOCHEIM</t>
  </si>
  <si>
    <t>CHEAPSIDE</t>
  </si>
  <si>
    <t>OLD SAN ANTONIO RD</t>
  </si>
  <si>
    <t>CUERO 236</t>
  </si>
  <si>
    <t>THOMASTON</t>
  </si>
  <si>
    <t>NURSERY</t>
  </si>
  <si>
    <t>VICTORIA CITY PARK</t>
  </si>
  <si>
    <t>WOODEN BRIDGE</t>
  </si>
  <si>
    <t>SEADRIFT</t>
  </si>
  <si>
    <t>Westfield Rd.</t>
  </si>
  <si>
    <t>Stairtown</t>
  </si>
  <si>
    <t>Slayden</t>
  </si>
  <si>
    <t>Nursery</t>
  </si>
  <si>
    <t>Wooden Bridge</t>
  </si>
  <si>
    <t>MILES TO</t>
  </si>
  <si>
    <t>DURING DAY KEEP WATER COOL</t>
  </si>
  <si>
    <t>HOCHEIM 183</t>
  </si>
  <si>
    <t>CHEAPSIDE 766</t>
  </si>
  <si>
    <t>Old San Antonio Rd</t>
  </si>
  <si>
    <t>Thomaston</t>
  </si>
  <si>
    <t>Jug</t>
  </si>
  <si>
    <t>Bike Bottle</t>
  </si>
  <si>
    <t>Ice Pack</t>
  </si>
  <si>
    <t xml:space="preserve">Fentress </t>
  </si>
  <si>
    <t>Racer #1</t>
  </si>
  <si>
    <t>Racer #2</t>
  </si>
  <si>
    <t>CHECKPOINTS IN LARGE LETTERS ARE OFFICIAL AND MUST SIGN YOUR TEAM IN AND OUT</t>
  </si>
  <si>
    <t>1 Set of water/river clothes for each day your time will be racing</t>
  </si>
  <si>
    <t>1 Set of casual clothes for each day at Seadrift after the race (clothes for the racers too!)</t>
  </si>
  <si>
    <t>Rain Gear (i.e. trash bags, umbrella, rain jacket)</t>
  </si>
  <si>
    <t>1 Set cold weather clothes (top/bottom)</t>
  </si>
  <si>
    <t>First Aid Kit</t>
  </si>
  <si>
    <t>Bug Repellent</t>
  </si>
  <si>
    <t>Clorox Wipes</t>
  </si>
  <si>
    <t>Toilet Paper</t>
  </si>
  <si>
    <t>Mobil Phone</t>
  </si>
  <si>
    <t>Team Captain Needs for their own Survival</t>
  </si>
  <si>
    <t>Team Captain Needs to Support Team</t>
  </si>
  <si>
    <t>Life Jacket (don't be shy about wearing it)</t>
  </si>
  <si>
    <t>Climbing Ropes with ground stake</t>
  </si>
  <si>
    <t>Leatherman</t>
  </si>
  <si>
    <t>Scissors</t>
  </si>
  <si>
    <t>1 Box extra drink tubing</t>
  </si>
  <si>
    <t>1 Small ice chest for carrying ice packets (soft-sided with strap)</t>
  </si>
  <si>
    <t>Roll of trash bags</t>
  </si>
  <si>
    <t>1-2 Large Ice chests for storing ice for jugs, ice packets, cooling water for heat of day</t>
  </si>
  <si>
    <t>Sun block</t>
  </si>
  <si>
    <t>ALWAYS HAVE WATER READY IN CASE JUG SIPHONS</t>
  </si>
  <si>
    <t>Paper Towels</t>
  </si>
  <si>
    <t>Duct Tape</t>
  </si>
  <si>
    <t>Washing items for cleaning jugs (i.e. bucket, brush, sponge)</t>
  </si>
  <si>
    <t>10 Foot Water Hose w/ spray nozzle</t>
  </si>
  <si>
    <t>Tarp</t>
  </si>
  <si>
    <t>Sun shade tent</t>
  </si>
  <si>
    <t>Debit/Credit Card</t>
  </si>
  <si>
    <t>Activities to do while waiting at bridges!</t>
  </si>
  <si>
    <t>1-2 Milk crates or laundry basket  w/ shoulder strap for carrying water jugs</t>
  </si>
  <si>
    <t>Food / Drinks for you</t>
  </si>
  <si>
    <t>Mesh bags for food or drink handoffs</t>
  </si>
  <si>
    <t>Driving Guide (print from TWS website)</t>
  </si>
  <si>
    <t>Cash</t>
  </si>
  <si>
    <t>Towels</t>
  </si>
  <si>
    <t>Ice Packet containers for team member   (tube socks, towels with velcro)</t>
  </si>
  <si>
    <t>4 Jugs/drink containers per team member</t>
  </si>
  <si>
    <t>SWINGING BRIDGE</t>
  </si>
  <si>
    <t>2 Pair of shoes - good water shoes, tennis shoes</t>
  </si>
  <si>
    <t xml:space="preserve">Alarm Clock - use watch or phone </t>
  </si>
  <si>
    <t>Watch to enter times at Check Points</t>
  </si>
  <si>
    <t xml:space="preserve">Public Access Points </t>
  </si>
  <si>
    <t>Hwy. 1979</t>
  </si>
  <si>
    <t>Hwy 90A (Difficult Access)</t>
  </si>
  <si>
    <t>Zedler Dam (Luling City Park)</t>
  </si>
  <si>
    <t>Hwy 59 (Loop 175)</t>
  </si>
  <si>
    <t>Food</t>
  </si>
  <si>
    <t>Zedler Dam (Luling 80)</t>
  </si>
  <si>
    <t>Hwy 59 (LOOP 175)</t>
  </si>
  <si>
    <t>TIVOLI (Hwy 35)</t>
  </si>
  <si>
    <t>TEAM CAPTAIN ITEMS TO BRING TO RACE</t>
  </si>
  <si>
    <t>Socks - it can get chilly at night</t>
  </si>
  <si>
    <t>Lawn chair (recliner)</t>
  </si>
  <si>
    <t>Pillow and Blanket</t>
  </si>
  <si>
    <t>Citronella items</t>
  </si>
  <si>
    <t>Headlight with extra batteries</t>
  </si>
  <si>
    <t>Flashlight with extra batteries</t>
  </si>
  <si>
    <t>Hat</t>
  </si>
  <si>
    <t>**Additional information for Team Captain's is available on website under The Race**</t>
  </si>
  <si>
    <t>Split Sheets - Inform your team how far apart they are from other teams</t>
  </si>
  <si>
    <t>Tivoli Hwy 35 Bridge (RV Park)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</si>
</sst>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_)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i/>
      <sz val="12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omic Sans MS"/>
      <family val="4"/>
    </font>
    <font>
      <b/>
      <sz val="12"/>
      <name val="Comic Sans MS"/>
      <family val="4"/>
    </font>
    <font>
      <sz val="10"/>
      <name val="Arial"/>
      <family val="2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6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4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Continuous"/>
    </xf>
    <xf numFmtId="164" fontId="6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quotePrefix="1" applyNumberFormat="1" applyBorder="1" applyAlignment="1">
      <alignment horizontal="left"/>
    </xf>
    <xf numFmtId="0" fontId="0" fillId="0" borderId="5" xfId="0" applyBorder="1"/>
    <xf numFmtId="0" fontId="0" fillId="0" borderId="6" xfId="0" applyBorder="1"/>
    <xf numFmtId="164" fontId="4" fillId="0" borderId="6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/>
    <xf numFmtId="164" fontId="9" fillId="0" borderId="4" xfId="0" quotePrefix="1" applyNumberFormat="1" applyFont="1" applyBorder="1" applyAlignment="1">
      <alignment horizontal="left"/>
    </xf>
    <xf numFmtId="164" fontId="9" fillId="0" borderId="4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7" xfId="0" applyFont="1" applyBorder="1"/>
    <xf numFmtId="0" fontId="11" fillId="0" borderId="0" xfId="0" applyFont="1"/>
    <xf numFmtId="164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164" fontId="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0" xfId="0" applyFo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2"/>
  <sheetViews>
    <sheetView tabSelected="1" zoomScale="85" zoomScaleNormal="85" workbookViewId="0">
      <selection activeCell="A6" sqref="A6"/>
    </sheetView>
  </sheetViews>
  <sheetFormatPr defaultColWidth="9.1640625" defaultRowHeight="15" x14ac:dyDescent="0.7"/>
  <cols>
    <col min="1" max="1" width="92" style="32" bestFit="1" customWidth="1"/>
    <col min="2" max="2" width="9.5" style="32" customWidth="1"/>
    <col min="3" max="16384" width="9.1640625" style="32"/>
  </cols>
  <sheetData>
    <row r="1" spans="1:1" ht="18" x14ac:dyDescent="0.8">
      <c r="A1" s="34" t="s">
        <v>89</v>
      </c>
    </row>
    <row r="2" spans="1:1" ht="8.25" customHeight="1" x14ac:dyDescent="0.7"/>
    <row r="3" spans="1:1" ht="15.3" thickBot="1" x14ac:dyDescent="0.75">
      <c r="A3" s="33" t="s">
        <v>48</v>
      </c>
    </row>
    <row r="4" spans="1:1" x14ac:dyDescent="0.7">
      <c r="A4" s="32" t="s">
        <v>71</v>
      </c>
    </row>
    <row r="5" spans="1:1" x14ac:dyDescent="0.7">
      <c r="A5" s="32" t="s">
        <v>39</v>
      </c>
    </row>
    <row r="6" spans="1:1" x14ac:dyDescent="0.7">
      <c r="A6" s="32" t="s">
        <v>40</v>
      </c>
    </row>
    <row r="7" spans="1:1" x14ac:dyDescent="0.7">
      <c r="A7" s="32" t="s">
        <v>77</v>
      </c>
    </row>
    <row r="8" spans="1:1" x14ac:dyDescent="0.7">
      <c r="A8" s="32" t="s">
        <v>90</v>
      </c>
    </row>
    <row r="9" spans="1:1" x14ac:dyDescent="0.7">
      <c r="A9" s="32" t="s">
        <v>92</v>
      </c>
    </row>
    <row r="10" spans="1:1" x14ac:dyDescent="0.7">
      <c r="A10" s="32" t="s">
        <v>91</v>
      </c>
    </row>
    <row r="11" spans="1:1" x14ac:dyDescent="0.7">
      <c r="A11" s="32" t="s">
        <v>93</v>
      </c>
    </row>
    <row r="12" spans="1:1" x14ac:dyDescent="0.7">
      <c r="A12" s="32" t="s">
        <v>94</v>
      </c>
    </row>
    <row r="13" spans="1:1" x14ac:dyDescent="0.7">
      <c r="A13" s="32" t="s">
        <v>95</v>
      </c>
    </row>
    <row r="14" spans="1:1" x14ac:dyDescent="0.7">
      <c r="A14" s="32" t="s">
        <v>69</v>
      </c>
    </row>
    <row r="15" spans="1:1" x14ac:dyDescent="0.7">
      <c r="A15" s="32" t="s">
        <v>78</v>
      </c>
    </row>
    <row r="16" spans="1:1" x14ac:dyDescent="0.7">
      <c r="A16" s="32" t="s">
        <v>73</v>
      </c>
    </row>
    <row r="17" spans="1:1" x14ac:dyDescent="0.7">
      <c r="A17" s="32" t="s">
        <v>72</v>
      </c>
    </row>
    <row r="18" spans="1:1" x14ac:dyDescent="0.7">
      <c r="A18" s="32" t="s">
        <v>66</v>
      </c>
    </row>
    <row r="19" spans="1:1" x14ac:dyDescent="0.7">
      <c r="A19" s="32" t="s">
        <v>41</v>
      </c>
    </row>
    <row r="20" spans="1:1" x14ac:dyDescent="0.7">
      <c r="A20" s="32" t="s">
        <v>42</v>
      </c>
    </row>
    <row r="21" spans="1:1" x14ac:dyDescent="0.7">
      <c r="A21" s="32" t="s">
        <v>96</v>
      </c>
    </row>
    <row r="22" spans="1:1" x14ac:dyDescent="0.7">
      <c r="A22" s="32" t="s">
        <v>43</v>
      </c>
    </row>
    <row r="23" spans="1:1" x14ac:dyDescent="0.7">
      <c r="A23" s="32" t="s">
        <v>58</v>
      </c>
    </row>
    <row r="24" spans="1:1" x14ac:dyDescent="0.7">
      <c r="A24" s="32" t="s">
        <v>44</v>
      </c>
    </row>
    <row r="25" spans="1:1" x14ac:dyDescent="0.7">
      <c r="A25" s="32" t="s">
        <v>45</v>
      </c>
    </row>
    <row r="26" spans="1:1" x14ac:dyDescent="0.7">
      <c r="A26" s="32" t="s">
        <v>60</v>
      </c>
    </row>
    <row r="27" spans="1:1" x14ac:dyDescent="0.7">
      <c r="A27" s="32" t="s">
        <v>46</v>
      </c>
    </row>
    <row r="28" spans="1:1" x14ac:dyDescent="0.7">
      <c r="A28" s="32" t="s">
        <v>61</v>
      </c>
    </row>
    <row r="29" spans="1:1" x14ac:dyDescent="0.7">
      <c r="A29" s="32" t="s">
        <v>47</v>
      </c>
    </row>
    <row r="30" spans="1:1" x14ac:dyDescent="0.7">
      <c r="A30" s="32" t="s">
        <v>67</v>
      </c>
    </row>
    <row r="31" spans="1:1" x14ac:dyDescent="0.7">
      <c r="A31" s="32" t="s">
        <v>64</v>
      </c>
    </row>
    <row r="32" spans="1:1" x14ac:dyDescent="0.7">
      <c r="A32" s="32" t="s">
        <v>65</v>
      </c>
    </row>
    <row r="34" spans="1:1" ht="15.3" thickBot="1" x14ac:dyDescent="0.75">
      <c r="A34" s="33" t="s">
        <v>49</v>
      </c>
    </row>
    <row r="35" spans="1:1" x14ac:dyDescent="0.7">
      <c r="A35" s="32" t="s">
        <v>50</v>
      </c>
    </row>
    <row r="36" spans="1:1" x14ac:dyDescent="0.7">
      <c r="A36" s="32" t="s">
        <v>51</v>
      </c>
    </row>
    <row r="37" spans="1:1" x14ac:dyDescent="0.7">
      <c r="A37" s="32" t="s">
        <v>52</v>
      </c>
    </row>
    <row r="38" spans="1:1" x14ac:dyDescent="0.7">
      <c r="A38" s="32" t="s">
        <v>53</v>
      </c>
    </row>
    <row r="39" spans="1:1" x14ac:dyDescent="0.7">
      <c r="A39" s="32" t="s">
        <v>54</v>
      </c>
    </row>
    <row r="40" spans="1:1" x14ac:dyDescent="0.7">
      <c r="A40" s="32" t="s">
        <v>75</v>
      </c>
    </row>
    <row r="41" spans="1:1" x14ac:dyDescent="0.7">
      <c r="A41" s="32" t="s">
        <v>74</v>
      </c>
    </row>
    <row r="42" spans="1:1" x14ac:dyDescent="0.7">
      <c r="A42" s="32" t="s">
        <v>98</v>
      </c>
    </row>
    <row r="43" spans="1:1" x14ac:dyDescent="0.7">
      <c r="A43" s="32" t="s">
        <v>79</v>
      </c>
    </row>
    <row r="44" spans="1:1" x14ac:dyDescent="0.7">
      <c r="A44" s="32" t="s">
        <v>68</v>
      </c>
    </row>
    <row r="45" spans="1:1" x14ac:dyDescent="0.7">
      <c r="A45" s="32" t="s">
        <v>55</v>
      </c>
    </row>
    <row r="46" spans="1:1" x14ac:dyDescent="0.7">
      <c r="A46" s="32" t="s">
        <v>56</v>
      </c>
    </row>
    <row r="47" spans="1:1" x14ac:dyDescent="0.7">
      <c r="A47" s="32" t="s">
        <v>62</v>
      </c>
    </row>
    <row r="48" spans="1:1" x14ac:dyDescent="0.7">
      <c r="A48" s="32" t="s">
        <v>57</v>
      </c>
    </row>
    <row r="49" spans="1:1" x14ac:dyDescent="0.7">
      <c r="A49" s="32" t="s">
        <v>63</v>
      </c>
    </row>
    <row r="50" spans="1:1" x14ac:dyDescent="0.7">
      <c r="A50" s="32" t="s">
        <v>70</v>
      </c>
    </row>
    <row r="52" spans="1:1" x14ac:dyDescent="0.7">
      <c r="A52" s="40" t="s">
        <v>97</v>
      </c>
    </row>
  </sheetData>
  <phoneticPr fontId="3" type="noConversion"/>
  <pageMargins left="0.75" right="0.75" top="0.46" bottom="0.35" header="0.24" footer="0.19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opLeftCell="A13" workbookViewId="0">
      <selection activeCell="A23" sqref="A23"/>
    </sheetView>
  </sheetViews>
  <sheetFormatPr defaultColWidth="9.6640625" defaultRowHeight="12.3" x14ac:dyDescent="0.4"/>
  <cols>
    <col min="1" max="1" width="37.609375" customWidth="1"/>
    <col min="2" max="2" width="5.1640625" bestFit="1" customWidth="1"/>
    <col min="3" max="3" width="5.83203125" customWidth="1"/>
    <col min="4" max="4" width="5.33203125" customWidth="1"/>
    <col min="5" max="5" width="8.5" customWidth="1"/>
    <col min="6" max="6" width="1.83203125" customWidth="1"/>
    <col min="7" max="7" width="5.1640625" bestFit="1" customWidth="1"/>
    <col min="8" max="8" width="5.83203125" customWidth="1"/>
    <col min="9" max="9" width="5.33203125" customWidth="1"/>
    <col min="10" max="10" width="10.5" customWidth="1"/>
    <col min="11" max="11" width="1.33203125" customWidth="1"/>
    <col min="12" max="12" width="3.83203125" customWidth="1"/>
    <col min="13" max="13" width="5.83203125" customWidth="1"/>
    <col min="14" max="14" width="6.33203125" customWidth="1"/>
    <col min="16" max="16" width="1.6640625" customWidth="1"/>
    <col min="17" max="17" width="3.83203125" customWidth="1"/>
    <col min="18" max="18" width="5.83203125" customWidth="1"/>
    <col min="19" max="19" width="5.5" customWidth="1"/>
  </cols>
  <sheetData>
    <row r="1" spans="1:20" x14ac:dyDescent="0.4">
      <c r="A1" s="28" t="s">
        <v>38</v>
      </c>
      <c r="B1" s="13"/>
      <c r="C1" s="13"/>
      <c r="D1" s="13"/>
      <c r="E1" s="13"/>
      <c r="F1" s="13"/>
      <c r="G1" s="13"/>
      <c r="H1" s="13"/>
      <c r="I1" s="14"/>
      <c r="J1" s="15"/>
    </row>
    <row r="2" spans="1:20" x14ac:dyDescent="0.4">
      <c r="A2" s="29" t="s">
        <v>59</v>
      </c>
      <c r="B2" s="16"/>
      <c r="C2" s="16"/>
      <c r="D2" s="16"/>
      <c r="E2" s="16"/>
      <c r="F2" s="16"/>
    </row>
    <row r="3" spans="1:20" x14ac:dyDescent="0.4">
      <c r="A3" s="30" t="s">
        <v>27</v>
      </c>
      <c r="B3" s="18"/>
    </row>
    <row r="4" spans="1:20" x14ac:dyDescent="0.4">
      <c r="A4" s="19"/>
    </row>
    <row r="5" spans="1:20" ht="17.399999999999999" x14ac:dyDescent="0.55000000000000004">
      <c r="A5" s="20" t="s">
        <v>80</v>
      </c>
      <c r="B5" s="41" t="s">
        <v>36</v>
      </c>
      <c r="C5" s="41"/>
      <c r="D5" s="41"/>
      <c r="E5" s="41"/>
      <c r="G5" s="42" t="s">
        <v>37</v>
      </c>
      <c r="H5" s="42"/>
      <c r="I5" s="42"/>
      <c r="J5" s="42"/>
      <c r="L5" s="43"/>
      <c r="M5" s="43"/>
      <c r="N5" s="43"/>
      <c r="O5" s="43"/>
      <c r="Q5" s="43"/>
      <c r="R5" s="43"/>
      <c r="S5" s="43"/>
      <c r="T5" s="43"/>
    </row>
    <row r="6" spans="1:20" ht="26.25" customHeight="1" x14ac:dyDescent="0.4">
      <c r="A6" s="16"/>
      <c r="B6" s="21" t="s">
        <v>32</v>
      </c>
      <c r="C6" s="22" t="s">
        <v>33</v>
      </c>
      <c r="D6" s="22" t="s">
        <v>34</v>
      </c>
      <c r="E6" s="22" t="s">
        <v>85</v>
      </c>
      <c r="F6" s="23"/>
      <c r="G6" s="21" t="s">
        <v>32</v>
      </c>
      <c r="H6" s="22" t="s">
        <v>33</v>
      </c>
      <c r="I6" s="22" t="s">
        <v>34</v>
      </c>
      <c r="J6" s="22" t="s">
        <v>85</v>
      </c>
      <c r="L6" s="23"/>
      <c r="M6" s="24"/>
      <c r="N6" s="24"/>
      <c r="O6" s="24"/>
      <c r="Q6" s="23"/>
      <c r="R6" s="24"/>
      <c r="S6" s="24"/>
      <c r="T6" s="24"/>
    </row>
    <row r="7" spans="1:20" x14ac:dyDescent="0.4">
      <c r="A7" s="25" t="s">
        <v>21</v>
      </c>
      <c r="B7" s="25"/>
      <c r="C7" s="13"/>
      <c r="D7" s="13"/>
      <c r="E7" s="13"/>
      <c r="G7" s="13"/>
      <c r="H7" s="13"/>
      <c r="I7" s="13"/>
      <c r="J7" s="13"/>
    </row>
    <row r="8" spans="1:20" x14ac:dyDescent="0.4">
      <c r="A8" s="25" t="s">
        <v>81</v>
      </c>
      <c r="B8" s="25"/>
      <c r="C8" s="13"/>
      <c r="D8" s="13"/>
      <c r="E8" s="13"/>
      <c r="G8" s="13"/>
      <c r="H8" s="13"/>
      <c r="I8" s="13"/>
      <c r="J8" s="13"/>
    </row>
    <row r="9" spans="1:20" ht="17.399999999999999" x14ac:dyDescent="0.55000000000000004">
      <c r="A9" s="26" t="s">
        <v>4</v>
      </c>
      <c r="B9" s="25"/>
      <c r="C9" s="13"/>
      <c r="D9" s="13"/>
      <c r="E9" s="13"/>
      <c r="G9" s="13"/>
      <c r="H9" s="13"/>
      <c r="I9" s="13"/>
      <c r="J9" s="13"/>
    </row>
    <row r="10" spans="1:20" x14ac:dyDescent="0.4">
      <c r="A10" s="25" t="s">
        <v>35</v>
      </c>
      <c r="B10" s="25"/>
      <c r="C10" s="13"/>
      <c r="D10" s="13"/>
      <c r="E10" s="13"/>
      <c r="G10" s="13"/>
      <c r="H10" s="13"/>
      <c r="I10" s="13"/>
      <c r="J10" s="13"/>
    </row>
    <row r="11" spans="1:20" x14ac:dyDescent="0.4">
      <c r="A11" s="25" t="s">
        <v>22</v>
      </c>
      <c r="B11" s="25"/>
      <c r="C11" s="13"/>
      <c r="D11" s="13"/>
      <c r="E11" s="13"/>
      <c r="G11" s="13"/>
      <c r="H11" s="13"/>
      <c r="I11" s="13"/>
      <c r="J11" s="13"/>
    </row>
    <row r="12" spans="1:20" ht="17.399999999999999" x14ac:dyDescent="0.55000000000000004">
      <c r="A12" s="26" t="s">
        <v>7</v>
      </c>
      <c r="B12" s="25"/>
      <c r="C12" s="13"/>
      <c r="D12" s="13"/>
      <c r="E12" s="13"/>
      <c r="G12" s="13"/>
      <c r="H12" s="13"/>
      <c r="I12" s="13"/>
      <c r="J12" s="13"/>
    </row>
    <row r="13" spans="1:20" s="37" customFormat="1" x14ac:dyDescent="0.4">
      <c r="A13" s="25" t="s">
        <v>83</v>
      </c>
      <c r="B13" s="35"/>
      <c r="C13" s="36"/>
      <c r="D13" s="36"/>
      <c r="E13" s="36"/>
      <c r="G13" s="36"/>
      <c r="H13" s="36"/>
      <c r="I13" s="36"/>
      <c r="J13" s="36"/>
    </row>
    <row r="14" spans="1:20" ht="17.399999999999999" x14ac:dyDescent="0.55000000000000004">
      <c r="A14" s="26" t="s">
        <v>8</v>
      </c>
      <c r="B14" s="25"/>
      <c r="C14" s="13"/>
      <c r="D14" s="13"/>
      <c r="E14" s="13"/>
      <c r="G14" s="13"/>
      <c r="H14" s="13"/>
      <c r="I14" s="13"/>
      <c r="J14" s="13"/>
    </row>
    <row r="15" spans="1:20" x14ac:dyDescent="0.4">
      <c r="A15" s="25" t="s">
        <v>23</v>
      </c>
      <c r="B15" s="25"/>
      <c r="C15" s="13"/>
      <c r="D15" s="13"/>
      <c r="E15" s="13"/>
      <c r="G15" s="13"/>
      <c r="H15" s="13"/>
      <c r="I15" s="13"/>
      <c r="J15" s="13"/>
    </row>
    <row r="16" spans="1:20" x14ac:dyDescent="0.4">
      <c r="A16" s="25" t="s">
        <v>82</v>
      </c>
      <c r="B16" s="25"/>
      <c r="C16" s="13"/>
      <c r="D16" s="13"/>
      <c r="E16" s="13"/>
      <c r="G16" s="13"/>
      <c r="H16" s="13"/>
      <c r="I16" s="13"/>
      <c r="J16" s="13"/>
    </row>
    <row r="17" spans="1:10" ht="17.399999999999999" x14ac:dyDescent="0.55000000000000004">
      <c r="A17" s="26" t="s">
        <v>11</v>
      </c>
      <c r="B17" s="25"/>
      <c r="C17" s="13"/>
      <c r="D17" s="13"/>
      <c r="E17" s="13"/>
      <c r="G17" s="27"/>
      <c r="H17" s="13"/>
      <c r="I17" s="13"/>
      <c r="J17" s="13"/>
    </row>
    <row r="18" spans="1:10" ht="17.399999999999999" x14ac:dyDescent="0.55000000000000004">
      <c r="A18" s="26" t="s">
        <v>28</v>
      </c>
      <c r="B18" s="25"/>
      <c r="C18" s="13"/>
      <c r="D18" s="13"/>
      <c r="E18" s="13"/>
      <c r="G18" s="25"/>
      <c r="H18" s="13"/>
      <c r="I18" s="13"/>
      <c r="J18" s="13"/>
    </row>
    <row r="19" spans="1:10" ht="17.399999999999999" x14ac:dyDescent="0.55000000000000004">
      <c r="A19" s="26" t="s">
        <v>29</v>
      </c>
      <c r="B19" s="25"/>
      <c r="C19" s="13"/>
      <c r="D19" s="13"/>
      <c r="E19" s="13"/>
      <c r="G19" s="13"/>
      <c r="H19" s="13"/>
      <c r="I19" s="13"/>
      <c r="J19" s="13"/>
    </row>
    <row r="20" spans="1:10" x14ac:dyDescent="0.4">
      <c r="A20" s="25" t="s">
        <v>30</v>
      </c>
      <c r="B20" s="25"/>
      <c r="C20" s="13"/>
      <c r="D20" s="13"/>
      <c r="E20" s="13"/>
      <c r="G20" s="13"/>
      <c r="H20" s="13"/>
      <c r="I20" s="13"/>
      <c r="J20" s="13"/>
    </row>
    <row r="21" spans="1:10" ht="17.399999999999999" x14ac:dyDescent="0.55000000000000004">
      <c r="A21" s="26" t="s">
        <v>15</v>
      </c>
      <c r="B21" s="25"/>
      <c r="C21" s="13"/>
      <c r="D21" s="13"/>
      <c r="E21" s="13"/>
      <c r="G21" s="13"/>
      <c r="H21" s="13"/>
      <c r="I21" s="13"/>
      <c r="J21" s="13"/>
    </row>
    <row r="22" spans="1:10" x14ac:dyDescent="0.4">
      <c r="A22" s="25" t="s">
        <v>31</v>
      </c>
      <c r="B22" s="25"/>
      <c r="C22" s="13"/>
      <c r="D22" s="13"/>
      <c r="E22" s="13"/>
      <c r="G22" s="13"/>
      <c r="H22" s="13"/>
      <c r="I22" s="13"/>
      <c r="J22" s="13"/>
    </row>
    <row r="23" spans="1:10" x14ac:dyDescent="0.4">
      <c r="A23" s="25" t="s">
        <v>24</v>
      </c>
      <c r="B23" s="25"/>
      <c r="C23" s="13"/>
      <c r="D23" s="13"/>
      <c r="E23" s="13"/>
      <c r="G23" s="13"/>
      <c r="H23" s="13"/>
      <c r="I23" s="13"/>
      <c r="J23" s="13"/>
    </row>
    <row r="24" spans="1:10" ht="17.399999999999999" x14ac:dyDescent="0.55000000000000004">
      <c r="A24" s="26" t="s">
        <v>18</v>
      </c>
      <c r="B24" s="25"/>
      <c r="C24" s="13"/>
      <c r="D24" s="13"/>
      <c r="E24" s="13"/>
      <c r="G24" s="13"/>
      <c r="H24" s="13"/>
      <c r="I24" s="13"/>
      <c r="J24" s="13"/>
    </row>
    <row r="25" spans="1:10" x14ac:dyDescent="0.4">
      <c r="A25" s="25" t="s">
        <v>84</v>
      </c>
      <c r="B25" s="25"/>
      <c r="C25" s="13"/>
      <c r="D25" s="13"/>
      <c r="E25" s="13"/>
      <c r="G25" s="25"/>
      <c r="H25" s="13"/>
      <c r="I25" s="13"/>
      <c r="J25" s="13"/>
    </row>
    <row r="26" spans="1:10" ht="17.399999999999999" x14ac:dyDescent="0.55000000000000004">
      <c r="A26" s="26" t="s">
        <v>76</v>
      </c>
      <c r="B26" s="25"/>
      <c r="C26" s="13"/>
      <c r="D26" s="13"/>
      <c r="E26" s="13"/>
      <c r="G26" s="25"/>
      <c r="H26" s="13"/>
      <c r="I26" s="13"/>
      <c r="J26" s="13"/>
    </row>
    <row r="27" spans="1:10" ht="17.399999999999999" x14ac:dyDescent="0.55000000000000004">
      <c r="A27" s="26" t="s">
        <v>99</v>
      </c>
      <c r="B27" s="25"/>
      <c r="C27" s="13"/>
      <c r="D27" s="13"/>
      <c r="E27" s="13"/>
      <c r="G27" s="25"/>
      <c r="H27" s="13"/>
      <c r="I27" s="13"/>
      <c r="J27" s="13"/>
    </row>
    <row r="28" spans="1:10" x14ac:dyDescent="0.4">
      <c r="A28" s="25" t="s">
        <v>25</v>
      </c>
      <c r="B28" s="25"/>
      <c r="C28" s="13"/>
      <c r="D28" s="13"/>
      <c r="E28" s="13"/>
      <c r="G28" s="13"/>
      <c r="H28" s="13"/>
      <c r="I28" s="13"/>
      <c r="J28" s="13"/>
    </row>
    <row r="29" spans="1:10" ht="17.399999999999999" x14ac:dyDescent="0.55000000000000004">
      <c r="A29" s="26" t="s">
        <v>20</v>
      </c>
      <c r="B29" s="17"/>
      <c r="C29" s="13"/>
      <c r="D29" s="13"/>
      <c r="E29" s="13"/>
      <c r="G29" s="13"/>
      <c r="H29" s="13"/>
      <c r="I29" s="13"/>
      <c r="J29" s="13"/>
    </row>
  </sheetData>
  <mergeCells count="4">
    <mergeCell ref="B5:E5"/>
    <mergeCell ref="G5:J5"/>
    <mergeCell ref="L5:O5"/>
    <mergeCell ref="Q5:T5"/>
  </mergeCells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3"/>
  <sheetViews>
    <sheetView zoomScaleNormal="100" workbookViewId="0">
      <pane xSplit="7" ySplit="3" topLeftCell="H16" activePane="bottomRight" state="frozen"/>
      <selection pane="topRight" activeCell="H1" sqref="H1"/>
      <selection pane="bottomLeft" activeCell="A4" sqref="A4"/>
      <selection pane="bottomRight" activeCell="AI25" sqref="AI25"/>
    </sheetView>
  </sheetViews>
  <sheetFormatPr defaultColWidth="8.83203125" defaultRowHeight="12.3" x14ac:dyDescent="0.4"/>
  <cols>
    <col min="1" max="1" width="7.5" style="5" customWidth="1"/>
    <col min="2" max="2" width="23.6640625" style="5" customWidth="1"/>
    <col min="3" max="3" width="14.33203125" hidden="1" customWidth="1"/>
    <col min="4" max="4" width="8.83203125" customWidth="1"/>
    <col min="5" max="5" width="11.6640625" hidden="1" customWidth="1"/>
    <col min="6" max="6" width="8.1640625" customWidth="1"/>
    <col min="7" max="7" width="9.71875" hidden="1" customWidth="1"/>
    <col min="8" max="8" width="8.1640625" style="5" customWidth="1"/>
    <col min="9" max="9" width="10.1640625" style="5" hidden="1" customWidth="1"/>
    <col min="10" max="10" width="8.1640625" style="5" customWidth="1"/>
    <col min="11" max="11" width="10.1640625" style="5" hidden="1" customWidth="1"/>
    <col min="12" max="12" width="8.1640625" style="5" customWidth="1"/>
    <col min="13" max="13" width="10.1640625" style="5" hidden="1" customWidth="1"/>
    <col min="14" max="14" width="8.1640625" style="5" customWidth="1"/>
    <col min="15" max="15" width="10.1640625" style="5" hidden="1" customWidth="1"/>
    <col min="16" max="16" width="8.1640625" style="5" customWidth="1"/>
    <col min="17" max="17" width="9.1640625" style="5" hidden="1" customWidth="1"/>
    <col min="18" max="18" width="8.1640625" style="5" customWidth="1"/>
    <col min="19" max="19" width="9.1640625" style="5" hidden="1" customWidth="1"/>
    <col min="20" max="20" width="8.1640625" style="5" hidden="1" customWidth="1"/>
    <col min="21" max="21" width="9.1640625" style="5" hidden="1" customWidth="1"/>
    <col min="22" max="22" width="8.1640625" style="5" hidden="1" customWidth="1"/>
    <col min="23" max="23" width="9.1640625" style="5" hidden="1" customWidth="1"/>
    <col min="24" max="24" width="8.1640625" style="5" hidden="1" customWidth="1"/>
    <col min="25" max="25" width="9.1640625" style="5" hidden="1" customWidth="1"/>
    <col min="26" max="26" width="8.1640625" style="5" hidden="1" customWidth="1"/>
    <col min="27" max="27" width="9.1640625" style="5" hidden="1" customWidth="1"/>
    <col min="28" max="28" width="8.1640625" style="5" hidden="1" customWidth="1"/>
    <col min="29" max="29" width="9.1640625" style="5" hidden="1" customWidth="1"/>
    <col min="30" max="30" width="8.1640625" style="5" hidden="1" customWidth="1"/>
    <col min="31" max="31" width="9.1640625" style="5" hidden="1" customWidth="1"/>
    <col min="32" max="32" width="8.1640625" style="5" hidden="1" customWidth="1"/>
  </cols>
  <sheetData>
    <row r="1" spans="1:32" ht="24.9" x14ac:dyDescent="0.8">
      <c r="A1" s="6" t="s">
        <v>26</v>
      </c>
      <c r="B1" s="12"/>
      <c r="C1" s="9"/>
      <c r="D1" s="44" t="s">
        <v>0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x14ac:dyDescent="0.4">
      <c r="A2" s="9" t="s">
        <v>1</v>
      </c>
    </row>
    <row r="3" spans="1:32" ht="17.399999999999999" x14ac:dyDescent="0.55000000000000004">
      <c r="A3" s="2"/>
      <c r="D3" s="4">
        <v>3</v>
      </c>
      <c r="E3" s="4">
        <v>3.5</v>
      </c>
      <c r="F3" s="4">
        <v>3.5</v>
      </c>
      <c r="G3" s="4">
        <v>4</v>
      </c>
      <c r="H3" s="8">
        <v>4</v>
      </c>
      <c r="I3" s="8">
        <v>4.5</v>
      </c>
      <c r="J3" s="8">
        <v>4.5</v>
      </c>
      <c r="K3" s="8">
        <v>5</v>
      </c>
      <c r="L3" s="8">
        <v>5</v>
      </c>
      <c r="M3" s="8">
        <v>5.5</v>
      </c>
      <c r="N3" s="8">
        <v>5.5</v>
      </c>
      <c r="O3" s="8"/>
      <c r="P3" s="8">
        <v>6</v>
      </c>
      <c r="Q3" s="8"/>
      <c r="R3" s="8">
        <v>6.5</v>
      </c>
      <c r="S3" s="8"/>
      <c r="T3" s="8">
        <v>7</v>
      </c>
      <c r="U3" s="8"/>
      <c r="V3" s="8">
        <v>7.5</v>
      </c>
      <c r="W3" s="8"/>
      <c r="X3" s="8">
        <v>8</v>
      </c>
      <c r="Y3" s="8"/>
      <c r="Z3" s="8">
        <v>8.5</v>
      </c>
      <c r="AA3" s="8"/>
      <c r="AB3" s="8">
        <v>9</v>
      </c>
      <c r="AC3" s="8"/>
      <c r="AD3" s="8">
        <v>9.5</v>
      </c>
      <c r="AE3" s="8"/>
      <c r="AF3" s="8">
        <v>10</v>
      </c>
    </row>
    <row r="4" spans="1:32" x14ac:dyDescent="0.4">
      <c r="A4" s="10">
        <v>5.5</v>
      </c>
      <c r="B4" s="2" t="s">
        <v>2</v>
      </c>
      <c r="C4" s="2">
        <f>A4/3</f>
        <v>1.8333333333333333</v>
      </c>
      <c r="D4" s="1">
        <f>TIME(TRUNC(C4),ROUND((C4-TRUNC(C4))*60,),0)</f>
        <v>7.6388888888888895E-2</v>
      </c>
      <c r="E4" s="2">
        <f>A4/3.5</f>
        <v>1.5714285714285714</v>
      </c>
      <c r="F4" s="1">
        <f>TIME(TRUNC(E4),ROUND((E4-TRUNC(E4))*60,),0)</f>
        <v>6.5277777777777782E-2</v>
      </c>
      <c r="G4" s="2">
        <f>A4/4</f>
        <v>1.375</v>
      </c>
      <c r="H4" s="7">
        <f t="shared" ref="H4:H26" si="0">TIME(TRUNC(G4),ROUND((G4-TRUNC(G4))*60,),0)</f>
        <v>5.7638888888888885E-2</v>
      </c>
      <c r="I4" s="2">
        <f>A4/4.5</f>
        <v>1.2222222222222223</v>
      </c>
      <c r="J4" s="7">
        <f>TIME(TRUNC(I4),ROUND((I4-TRUNC(I4))*60,),0)</f>
        <v>5.0694444444444452E-2</v>
      </c>
      <c r="K4" s="5">
        <f>A4/5</f>
        <v>1.1000000000000001</v>
      </c>
      <c r="L4" s="7">
        <f>TIME(TRUNC(K4),ROUND((K4-TRUNC(K4))*60,),0)</f>
        <v>4.5833333333333337E-2</v>
      </c>
      <c r="M4" s="5">
        <f>A4/5.5</f>
        <v>1</v>
      </c>
      <c r="N4" s="7">
        <f t="shared" ref="N4:N16" si="1">TIME(TRUNC(M4),ROUND((M4-TRUNC(M4))*60,),0)</f>
        <v>4.1666666666666664E-2</v>
      </c>
      <c r="O4" s="5">
        <f>A4/6</f>
        <v>0.91666666666666663</v>
      </c>
      <c r="P4" s="7">
        <f>TIME(TRUNC(O4),ROUND((O4-TRUNC(O4))*60,),0)</f>
        <v>3.8194444444444441E-2</v>
      </c>
      <c r="Q4" s="5">
        <f>A4/6.5</f>
        <v>0.84615384615384615</v>
      </c>
      <c r="R4" s="7">
        <f t="shared" ref="R4:R16" si="2">TIME(TRUNC(Q4),ROUND((Q4-TRUNC(Q4))*60,),0)</f>
        <v>3.5416666666666666E-2</v>
      </c>
      <c r="S4" s="5">
        <f>A4/7</f>
        <v>0.7857142857142857</v>
      </c>
      <c r="T4" s="7">
        <f>TIME(TRUNC(S4),ROUND((S4-TRUNC(S4))*60,),0)</f>
        <v>3.2638888888888891E-2</v>
      </c>
      <c r="U4" s="5">
        <f>A4/7.5</f>
        <v>0.73333333333333328</v>
      </c>
      <c r="V4" s="7">
        <f>TIME(TRUNC(U4),ROUND((U4-TRUNC(U4))*60,),0)</f>
        <v>3.0555555555555555E-2</v>
      </c>
      <c r="W4" s="5">
        <f>A4/8</f>
        <v>0.6875</v>
      </c>
      <c r="X4" s="7">
        <f>TIME(TRUNC(W4),ROUND((W4-TRUNC(W4))*60,),0)</f>
        <v>2.8472222222222222E-2</v>
      </c>
      <c r="Y4" s="5">
        <f>A4/8.5</f>
        <v>0.6470588235294118</v>
      </c>
      <c r="Z4" s="7">
        <f>TIME(TRUNC(Y4),ROUND((Y4-TRUNC(Y4))*60,),0)</f>
        <v>2.7083333333333334E-2</v>
      </c>
      <c r="AA4" s="5">
        <f>A4/9</f>
        <v>0.61111111111111116</v>
      </c>
      <c r="AB4" s="7">
        <f>TIME(TRUNC(AA4),ROUND((AA4-TRUNC(AA4))*60,),0)</f>
        <v>2.5694444444444447E-2</v>
      </c>
      <c r="AC4" s="5">
        <f>A4/9.5</f>
        <v>0.57894736842105265</v>
      </c>
      <c r="AD4" s="7">
        <f>TIME(TRUNC(AC4),ROUND((AC4-TRUNC(AC4))*60,),0)</f>
        <v>2.4305555555555556E-2</v>
      </c>
      <c r="AE4" s="5">
        <f>A4/10</f>
        <v>0.55000000000000004</v>
      </c>
      <c r="AF4" s="7">
        <f>TIME(TRUNC(AE4),ROUND((AE4-TRUNC(AE4))*60,),0)</f>
        <v>2.2916666666666669E-2</v>
      </c>
    </row>
    <row r="5" spans="1:32" x14ac:dyDescent="0.4">
      <c r="A5" s="10">
        <v>5.5</v>
      </c>
      <c r="B5" s="2" t="s">
        <v>3</v>
      </c>
      <c r="C5" s="2">
        <f t="shared" ref="C5:C17" si="3">A5/3</f>
        <v>1.8333333333333333</v>
      </c>
      <c r="D5" s="1">
        <f t="shared" ref="D5:D17" si="4">TIME(TRUNC(C5),ROUND((C5-TRUNC(C5))*60,),0)</f>
        <v>7.6388888888888895E-2</v>
      </c>
      <c r="E5" s="2">
        <f t="shared" ref="E5:E17" si="5">A5/3.5</f>
        <v>1.5714285714285714</v>
      </c>
      <c r="F5" s="1">
        <f t="shared" ref="F5:F17" si="6">TIME(TRUNC(E5),ROUND((E5-TRUNC(E5))*60,),0)</f>
        <v>6.5277777777777782E-2</v>
      </c>
      <c r="G5" s="2">
        <f t="shared" ref="G5:G17" si="7">A5/4</f>
        <v>1.375</v>
      </c>
      <c r="H5" s="7">
        <f t="shared" si="0"/>
        <v>5.7638888888888885E-2</v>
      </c>
      <c r="I5" s="2">
        <f t="shared" ref="I5:I17" si="8">A5/4.5</f>
        <v>1.2222222222222223</v>
      </c>
      <c r="J5" s="7">
        <f t="shared" ref="J5:J17" si="9">TIME(TRUNC(I5),ROUND((I5-TRUNC(I5))*60,),0)</f>
        <v>5.0694444444444452E-2</v>
      </c>
      <c r="K5" s="5">
        <f t="shared" ref="K5:K17" si="10">A5/5</f>
        <v>1.1000000000000001</v>
      </c>
      <c r="L5" s="7">
        <f t="shared" ref="L5:L17" si="11">TIME(TRUNC(K5),ROUND((K5-TRUNC(K5))*60,),0)</f>
        <v>4.5833333333333337E-2</v>
      </c>
      <c r="M5" s="5">
        <f t="shared" ref="M5:M17" si="12">A5/5.5</f>
        <v>1</v>
      </c>
      <c r="N5" s="7">
        <f t="shared" si="1"/>
        <v>4.1666666666666664E-2</v>
      </c>
      <c r="O5" s="5">
        <f t="shared" ref="O5:O17" si="13">A5/6</f>
        <v>0.91666666666666663</v>
      </c>
      <c r="P5" s="7">
        <f t="shared" ref="P5:P17" si="14">TIME(TRUNC(O5),ROUND((O5-TRUNC(O5))*60,),0)</f>
        <v>3.8194444444444441E-2</v>
      </c>
      <c r="Q5" s="5">
        <f t="shared" ref="Q5:Q17" si="15">A5/6.5</f>
        <v>0.84615384615384615</v>
      </c>
      <c r="R5" s="7">
        <f t="shared" si="2"/>
        <v>3.5416666666666666E-2</v>
      </c>
      <c r="S5" s="5">
        <f t="shared" ref="S5:S17" si="16">A5/7</f>
        <v>0.7857142857142857</v>
      </c>
      <c r="T5" s="7">
        <f t="shared" ref="T5:T17" si="17">TIME(TRUNC(S5),ROUND((S5-TRUNC(S5))*60,),0)</f>
        <v>3.2638888888888891E-2</v>
      </c>
      <c r="U5" s="5">
        <f t="shared" ref="U5:U17" si="18">A5/7.5</f>
        <v>0.73333333333333328</v>
      </c>
      <c r="V5" s="7">
        <f t="shared" ref="V5:V17" si="19">TIME(TRUNC(U5),ROUND((U5-TRUNC(U5))*60,),0)</f>
        <v>3.0555555555555555E-2</v>
      </c>
      <c r="W5" s="5">
        <f t="shared" ref="W5:W17" si="20">A5/8</f>
        <v>0.6875</v>
      </c>
      <c r="X5" s="7">
        <f t="shared" ref="X5:X17" si="21">TIME(TRUNC(W5),ROUND((W5-TRUNC(W5))*60,),0)</f>
        <v>2.8472222222222222E-2</v>
      </c>
      <c r="Y5" s="5">
        <f t="shared" ref="Y5:Y17" si="22">A5/8.5</f>
        <v>0.6470588235294118</v>
      </c>
      <c r="Z5" s="7">
        <f t="shared" ref="Z5:Z17" si="23">TIME(TRUNC(Y5),ROUND((Y5-TRUNC(Y5))*60,),0)</f>
        <v>2.7083333333333334E-2</v>
      </c>
      <c r="AA5" s="5">
        <f t="shared" ref="AA5:AA17" si="24">A5/9</f>
        <v>0.61111111111111116</v>
      </c>
      <c r="AB5" s="7">
        <f t="shared" ref="AB5:AB17" si="25">TIME(TRUNC(AA5),ROUND((AA5-TRUNC(AA5))*60,),0)</f>
        <v>2.5694444444444447E-2</v>
      </c>
      <c r="AC5" s="5">
        <f t="shared" ref="AC5:AC17" si="26">A5/9.5</f>
        <v>0.57894736842105265</v>
      </c>
      <c r="AD5" s="7">
        <f t="shared" ref="AD5:AD17" si="27">TIME(TRUNC(AC5),ROUND((AC5-TRUNC(AC5))*60,),0)</f>
        <v>2.4305555555555556E-2</v>
      </c>
      <c r="AE5" s="5">
        <f t="shared" ref="AE5:AE17" si="28">A5/10</f>
        <v>0.55000000000000004</v>
      </c>
      <c r="AF5" s="7">
        <f t="shared" ref="AF5:AF17" si="29">TIME(TRUNC(AE5),ROUND((AE5-TRUNC(AE5))*60,),0)</f>
        <v>2.2916666666666669E-2</v>
      </c>
    </row>
    <row r="6" spans="1:32" x14ac:dyDescent="0.4">
      <c r="A6" s="10">
        <v>5</v>
      </c>
      <c r="B6" s="31" t="s">
        <v>4</v>
      </c>
      <c r="C6" s="2">
        <f t="shared" si="3"/>
        <v>1.6666666666666667</v>
      </c>
      <c r="D6" s="1">
        <f t="shared" si="4"/>
        <v>6.9444444444444434E-2</v>
      </c>
      <c r="E6" s="2">
        <f t="shared" si="5"/>
        <v>1.4285714285714286</v>
      </c>
      <c r="F6" s="1">
        <f t="shared" si="6"/>
        <v>5.9722222222222225E-2</v>
      </c>
      <c r="G6" s="3">
        <f t="shared" si="7"/>
        <v>1.25</v>
      </c>
      <c r="H6" s="7">
        <f t="shared" si="0"/>
        <v>5.2083333333333336E-2</v>
      </c>
      <c r="I6" s="2">
        <f t="shared" si="8"/>
        <v>1.1111111111111112</v>
      </c>
      <c r="J6" s="7">
        <f t="shared" si="9"/>
        <v>4.6527777777777779E-2</v>
      </c>
      <c r="K6" s="5">
        <f t="shared" si="10"/>
        <v>1</v>
      </c>
      <c r="L6" s="7">
        <f t="shared" si="11"/>
        <v>4.1666666666666664E-2</v>
      </c>
      <c r="M6" s="5">
        <f t="shared" si="12"/>
        <v>0.90909090909090906</v>
      </c>
      <c r="N6" s="7">
        <f t="shared" si="1"/>
        <v>3.8194444444444441E-2</v>
      </c>
      <c r="O6" s="5">
        <f t="shared" si="13"/>
        <v>0.83333333333333337</v>
      </c>
      <c r="P6" s="7">
        <f t="shared" si="14"/>
        <v>3.4722222222222224E-2</v>
      </c>
      <c r="Q6" s="5">
        <f t="shared" si="15"/>
        <v>0.76923076923076927</v>
      </c>
      <c r="R6" s="7">
        <f t="shared" si="2"/>
        <v>3.1944444444444449E-2</v>
      </c>
      <c r="S6" s="5">
        <f t="shared" si="16"/>
        <v>0.7142857142857143</v>
      </c>
      <c r="T6" s="7">
        <f t="shared" si="17"/>
        <v>2.9861111111111113E-2</v>
      </c>
      <c r="U6" s="5">
        <f t="shared" si="18"/>
        <v>0.66666666666666663</v>
      </c>
      <c r="V6" s="7">
        <f t="shared" si="19"/>
        <v>2.7777777777777776E-2</v>
      </c>
      <c r="W6" s="5">
        <f t="shared" si="20"/>
        <v>0.625</v>
      </c>
      <c r="X6" s="7">
        <f t="shared" si="21"/>
        <v>2.6388888888888889E-2</v>
      </c>
      <c r="Y6" s="5">
        <f t="shared" si="22"/>
        <v>0.58823529411764708</v>
      </c>
      <c r="Z6" s="7">
        <f t="shared" si="23"/>
        <v>2.4305555555555556E-2</v>
      </c>
      <c r="AA6" s="5">
        <f t="shared" si="24"/>
        <v>0.55555555555555558</v>
      </c>
      <c r="AB6" s="7">
        <f t="shared" si="25"/>
        <v>2.2916666666666669E-2</v>
      </c>
      <c r="AC6" s="5">
        <f t="shared" si="26"/>
        <v>0.52631578947368418</v>
      </c>
      <c r="AD6" s="7">
        <f t="shared" si="27"/>
        <v>2.2222222222222223E-2</v>
      </c>
      <c r="AE6" s="5">
        <f t="shared" si="28"/>
        <v>0.5</v>
      </c>
      <c r="AF6" s="7">
        <f t="shared" si="29"/>
        <v>2.0833333333333332E-2</v>
      </c>
    </row>
    <row r="7" spans="1:32" x14ac:dyDescent="0.4">
      <c r="A7" s="10">
        <v>9</v>
      </c>
      <c r="B7" s="2" t="s">
        <v>5</v>
      </c>
      <c r="C7" s="2">
        <f t="shared" si="3"/>
        <v>3</v>
      </c>
      <c r="D7" s="1">
        <f t="shared" si="4"/>
        <v>0.125</v>
      </c>
      <c r="E7" s="2">
        <f t="shared" si="5"/>
        <v>2.5714285714285716</v>
      </c>
      <c r="F7" s="1">
        <f t="shared" si="6"/>
        <v>0.10694444444444444</v>
      </c>
      <c r="G7" s="2">
        <f t="shared" si="7"/>
        <v>2.25</v>
      </c>
      <c r="H7" s="7">
        <f t="shared" si="0"/>
        <v>9.375E-2</v>
      </c>
      <c r="I7" s="2">
        <f t="shared" si="8"/>
        <v>2</v>
      </c>
      <c r="J7" s="7">
        <f t="shared" si="9"/>
        <v>8.3333333333333329E-2</v>
      </c>
      <c r="K7" s="5">
        <f t="shared" si="10"/>
        <v>1.8</v>
      </c>
      <c r="L7" s="7">
        <f t="shared" si="11"/>
        <v>7.4999999999999997E-2</v>
      </c>
      <c r="M7" s="5">
        <f t="shared" si="12"/>
        <v>1.6363636363636365</v>
      </c>
      <c r="N7" s="7">
        <f t="shared" si="1"/>
        <v>6.805555555555555E-2</v>
      </c>
      <c r="O7" s="5">
        <f t="shared" si="13"/>
        <v>1.5</v>
      </c>
      <c r="P7" s="7">
        <f t="shared" si="14"/>
        <v>6.25E-2</v>
      </c>
      <c r="Q7" s="5">
        <f t="shared" si="15"/>
        <v>1.3846153846153846</v>
      </c>
      <c r="R7" s="7">
        <f t="shared" si="2"/>
        <v>5.7638888888888885E-2</v>
      </c>
      <c r="S7" s="5">
        <f t="shared" si="16"/>
        <v>1.2857142857142858</v>
      </c>
      <c r="T7" s="7">
        <f t="shared" si="17"/>
        <v>5.347222222222222E-2</v>
      </c>
      <c r="U7" s="5">
        <f t="shared" si="18"/>
        <v>1.2</v>
      </c>
      <c r="V7" s="7">
        <f t="shared" si="19"/>
        <v>4.9999999999999996E-2</v>
      </c>
      <c r="W7" s="5">
        <f t="shared" si="20"/>
        <v>1.125</v>
      </c>
      <c r="X7" s="7">
        <f t="shared" si="21"/>
        <v>4.7222222222222221E-2</v>
      </c>
      <c r="Y7" s="5">
        <f t="shared" si="22"/>
        <v>1.0588235294117647</v>
      </c>
      <c r="Z7" s="7">
        <f t="shared" si="23"/>
        <v>4.4444444444444446E-2</v>
      </c>
      <c r="AA7" s="5">
        <f t="shared" si="24"/>
        <v>1</v>
      </c>
      <c r="AB7" s="7">
        <f t="shared" si="25"/>
        <v>4.1666666666666664E-2</v>
      </c>
      <c r="AC7" s="5">
        <f t="shared" si="26"/>
        <v>0.94736842105263153</v>
      </c>
      <c r="AD7" s="7">
        <f t="shared" si="27"/>
        <v>3.9583333333333331E-2</v>
      </c>
      <c r="AE7" s="5">
        <f t="shared" si="28"/>
        <v>0.9</v>
      </c>
      <c r="AF7" s="7">
        <f t="shared" si="29"/>
        <v>3.7499999999999999E-2</v>
      </c>
    </row>
    <row r="8" spans="1:32" x14ac:dyDescent="0.4">
      <c r="A8" s="10">
        <v>1.5</v>
      </c>
      <c r="B8" s="2" t="s">
        <v>6</v>
      </c>
      <c r="C8" s="2">
        <f t="shared" si="3"/>
        <v>0.5</v>
      </c>
      <c r="D8" s="1">
        <f t="shared" si="4"/>
        <v>2.0833333333333332E-2</v>
      </c>
      <c r="E8" s="2">
        <f t="shared" si="5"/>
        <v>0.42857142857142855</v>
      </c>
      <c r="F8" s="1">
        <f t="shared" si="6"/>
        <v>1.8055555555555557E-2</v>
      </c>
      <c r="G8" s="2">
        <f t="shared" si="7"/>
        <v>0.375</v>
      </c>
      <c r="H8" s="7">
        <f t="shared" si="0"/>
        <v>1.5972222222222224E-2</v>
      </c>
      <c r="I8" s="2">
        <f t="shared" si="8"/>
        <v>0.33333333333333331</v>
      </c>
      <c r="J8" s="7">
        <f t="shared" si="9"/>
        <v>1.3888888888888888E-2</v>
      </c>
      <c r="K8" s="5">
        <f t="shared" si="10"/>
        <v>0.3</v>
      </c>
      <c r="L8" s="7">
        <f t="shared" si="11"/>
        <v>1.2499999999999999E-2</v>
      </c>
      <c r="M8" s="5">
        <f t="shared" si="12"/>
        <v>0.27272727272727271</v>
      </c>
      <c r="N8" s="7">
        <f t="shared" si="1"/>
        <v>1.1111111111111112E-2</v>
      </c>
      <c r="O8" s="5">
        <f t="shared" si="13"/>
        <v>0.25</v>
      </c>
      <c r="P8" s="7">
        <f t="shared" si="14"/>
        <v>1.0416666666666666E-2</v>
      </c>
      <c r="Q8" s="5">
        <f t="shared" si="15"/>
        <v>0.23076923076923078</v>
      </c>
      <c r="R8" s="7">
        <f t="shared" si="2"/>
        <v>9.7222222222222224E-3</v>
      </c>
      <c r="S8" s="5">
        <f t="shared" si="16"/>
        <v>0.21428571428571427</v>
      </c>
      <c r="T8" s="7">
        <f t="shared" si="17"/>
        <v>9.0277777777777787E-3</v>
      </c>
      <c r="U8" s="5">
        <f t="shared" si="18"/>
        <v>0.2</v>
      </c>
      <c r="V8" s="7">
        <f t="shared" si="19"/>
        <v>8.3333333333333332E-3</v>
      </c>
      <c r="W8" s="5">
        <f t="shared" si="20"/>
        <v>0.1875</v>
      </c>
      <c r="X8" s="7">
        <f t="shared" si="21"/>
        <v>7.6388888888888886E-3</v>
      </c>
      <c r="Y8" s="5">
        <f t="shared" si="22"/>
        <v>0.17647058823529413</v>
      </c>
      <c r="Z8" s="7">
        <f t="shared" si="23"/>
        <v>7.6388888888888886E-3</v>
      </c>
      <c r="AA8" s="5">
        <f t="shared" si="24"/>
        <v>0.16666666666666666</v>
      </c>
      <c r="AB8" s="7">
        <f t="shared" si="25"/>
        <v>6.9444444444444441E-3</v>
      </c>
      <c r="AC8" s="5">
        <f t="shared" si="26"/>
        <v>0.15789473684210525</v>
      </c>
      <c r="AD8" s="7">
        <f t="shared" si="27"/>
        <v>6.2499999999999995E-3</v>
      </c>
      <c r="AE8" s="5">
        <f t="shared" si="28"/>
        <v>0.15</v>
      </c>
      <c r="AF8" s="7">
        <f t="shared" si="29"/>
        <v>6.2499999999999995E-3</v>
      </c>
    </row>
    <row r="9" spans="1:32" x14ac:dyDescent="0.4">
      <c r="A9" s="10">
        <v>6</v>
      </c>
      <c r="B9" s="38" t="s">
        <v>7</v>
      </c>
      <c r="C9" s="2">
        <f t="shared" si="3"/>
        <v>2</v>
      </c>
      <c r="D9" s="1">
        <f t="shared" si="4"/>
        <v>8.3333333333333329E-2</v>
      </c>
      <c r="E9" s="2">
        <f t="shared" si="5"/>
        <v>1.7142857142857142</v>
      </c>
      <c r="F9" s="1">
        <f t="shared" si="6"/>
        <v>7.1527777777777787E-2</v>
      </c>
      <c r="G9" s="2">
        <f t="shared" si="7"/>
        <v>1.5</v>
      </c>
      <c r="H9" s="7">
        <f t="shared" si="0"/>
        <v>6.25E-2</v>
      </c>
      <c r="I9" s="2">
        <f t="shared" si="8"/>
        <v>1.3333333333333333</v>
      </c>
      <c r="J9" s="7">
        <f t="shared" si="9"/>
        <v>5.5555555555555552E-2</v>
      </c>
      <c r="K9" s="5">
        <f t="shared" si="10"/>
        <v>1.2</v>
      </c>
      <c r="L9" s="7">
        <f t="shared" si="11"/>
        <v>4.9999999999999996E-2</v>
      </c>
      <c r="M9" s="5">
        <f t="shared" si="12"/>
        <v>1.0909090909090908</v>
      </c>
      <c r="N9" s="7">
        <f t="shared" si="1"/>
        <v>4.5138888888888888E-2</v>
      </c>
      <c r="O9" s="5">
        <f t="shared" si="13"/>
        <v>1</v>
      </c>
      <c r="P9" s="7">
        <f t="shared" si="14"/>
        <v>4.1666666666666664E-2</v>
      </c>
      <c r="Q9" s="5">
        <f t="shared" si="15"/>
        <v>0.92307692307692313</v>
      </c>
      <c r="R9" s="7">
        <f t="shared" si="2"/>
        <v>3.8194444444444441E-2</v>
      </c>
      <c r="S9" s="5">
        <f t="shared" si="16"/>
        <v>0.8571428571428571</v>
      </c>
      <c r="T9" s="7">
        <f t="shared" si="17"/>
        <v>3.5416666666666666E-2</v>
      </c>
      <c r="U9" s="5">
        <f t="shared" si="18"/>
        <v>0.8</v>
      </c>
      <c r="V9" s="7">
        <f t="shared" si="19"/>
        <v>3.3333333333333333E-2</v>
      </c>
      <c r="W9" s="5">
        <f t="shared" si="20"/>
        <v>0.75</v>
      </c>
      <c r="X9" s="7">
        <f t="shared" si="21"/>
        <v>3.125E-2</v>
      </c>
      <c r="Y9" s="5">
        <f t="shared" si="22"/>
        <v>0.70588235294117652</v>
      </c>
      <c r="Z9" s="7">
        <f t="shared" si="23"/>
        <v>2.9166666666666664E-2</v>
      </c>
      <c r="AA9" s="5">
        <f t="shared" si="24"/>
        <v>0.66666666666666663</v>
      </c>
      <c r="AB9" s="7">
        <f t="shared" si="25"/>
        <v>2.7777777777777776E-2</v>
      </c>
      <c r="AC9" s="5">
        <f t="shared" si="26"/>
        <v>0.63157894736842102</v>
      </c>
      <c r="AD9" s="7">
        <f t="shared" si="27"/>
        <v>2.6388888888888889E-2</v>
      </c>
      <c r="AE9" s="5">
        <f t="shared" si="28"/>
        <v>0.6</v>
      </c>
      <c r="AF9" s="7">
        <f t="shared" si="29"/>
        <v>2.4999999999999998E-2</v>
      </c>
    </row>
    <row r="10" spans="1:32" x14ac:dyDescent="0.4">
      <c r="A10" s="10">
        <v>6</v>
      </c>
      <c r="B10" s="39" t="s">
        <v>86</v>
      </c>
      <c r="C10" s="2">
        <f t="shared" si="3"/>
        <v>2</v>
      </c>
      <c r="D10" s="1">
        <f t="shared" si="4"/>
        <v>8.3333333333333329E-2</v>
      </c>
      <c r="E10" s="2">
        <f t="shared" si="5"/>
        <v>1.7142857142857142</v>
      </c>
      <c r="F10" s="1">
        <f t="shared" si="6"/>
        <v>7.1527777777777787E-2</v>
      </c>
      <c r="G10" s="2">
        <f t="shared" si="7"/>
        <v>1.5</v>
      </c>
      <c r="H10" s="7">
        <f t="shared" si="0"/>
        <v>6.25E-2</v>
      </c>
      <c r="I10" s="2">
        <f t="shared" si="8"/>
        <v>1.3333333333333333</v>
      </c>
      <c r="J10" s="7">
        <f t="shared" si="9"/>
        <v>5.5555555555555552E-2</v>
      </c>
      <c r="K10" s="5">
        <f t="shared" si="10"/>
        <v>1.2</v>
      </c>
      <c r="L10" s="7">
        <f t="shared" si="11"/>
        <v>4.9999999999999996E-2</v>
      </c>
      <c r="M10" s="5">
        <f t="shared" si="12"/>
        <v>1.0909090909090908</v>
      </c>
      <c r="N10" s="7">
        <f t="shared" si="1"/>
        <v>4.5138888888888888E-2</v>
      </c>
      <c r="O10" s="5">
        <f t="shared" si="13"/>
        <v>1</v>
      </c>
      <c r="P10" s="7">
        <f t="shared" si="14"/>
        <v>4.1666666666666664E-2</v>
      </c>
      <c r="Q10" s="5">
        <f t="shared" si="15"/>
        <v>0.92307692307692313</v>
      </c>
      <c r="R10" s="7">
        <f t="shared" si="2"/>
        <v>3.8194444444444441E-2</v>
      </c>
      <c r="S10" s="5">
        <f t="shared" si="16"/>
        <v>0.8571428571428571</v>
      </c>
      <c r="T10" s="7">
        <f t="shared" si="17"/>
        <v>3.5416666666666666E-2</v>
      </c>
      <c r="U10" s="5">
        <f t="shared" si="18"/>
        <v>0.8</v>
      </c>
      <c r="V10" s="7">
        <f t="shared" si="19"/>
        <v>3.3333333333333333E-2</v>
      </c>
      <c r="W10" s="5">
        <f t="shared" si="20"/>
        <v>0.75</v>
      </c>
      <c r="X10" s="7">
        <f t="shared" si="21"/>
        <v>3.125E-2</v>
      </c>
      <c r="Y10" s="5">
        <f t="shared" si="22"/>
        <v>0.70588235294117652</v>
      </c>
      <c r="Z10" s="7">
        <f t="shared" si="23"/>
        <v>2.9166666666666664E-2</v>
      </c>
      <c r="AA10" s="5">
        <f t="shared" si="24"/>
        <v>0.66666666666666663</v>
      </c>
      <c r="AB10" s="7">
        <f t="shared" si="25"/>
        <v>2.7777777777777776E-2</v>
      </c>
      <c r="AC10" s="5">
        <f t="shared" si="26"/>
        <v>0.63157894736842102</v>
      </c>
      <c r="AD10" s="7">
        <f t="shared" si="27"/>
        <v>2.6388888888888889E-2</v>
      </c>
      <c r="AE10" s="5">
        <f t="shared" si="28"/>
        <v>0.6</v>
      </c>
      <c r="AF10" s="7">
        <f t="shared" si="29"/>
        <v>2.4999999999999998E-2</v>
      </c>
    </row>
    <row r="11" spans="1:32" x14ac:dyDescent="0.4">
      <c r="A11" s="10">
        <v>14.5</v>
      </c>
      <c r="B11" s="31" t="s">
        <v>8</v>
      </c>
      <c r="C11" s="2">
        <f t="shared" si="3"/>
        <v>4.833333333333333</v>
      </c>
      <c r="D11" s="1">
        <f t="shared" si="4"/>
        <v>0.20138888888888887</v>
      </c>
      <c r="E11" s="2">
        <f t="shared" si="5"/>
        <v>4.1428571428571432</v>
      </c>
      <c r="F11" s="1">
        <f t="shared" si="6"/>
        <v>0.17291666666666669</v>
      </c>
      <c r="G11" s="2">
        <f t="shared" si="7"/>
        <v>3.625</v>
      </c>
      <c r="H11" s="7">
        <f t="shared" si="0"/>
        <v>0.15138888888888888</v>
      </c>
      <c r="I11" s="2">
        <f t="shared" si="8"/>
        <v>3.2222222222222223</v>
      </c>
      <c r="J11" s="7">
        <f t="shared" si="9"/>
        <v>0.13402777777777777</v>
      </c>
      <c r="K11" s="5">
        <f t="shared" si="10"/>
        <v>2.9</v>
      </c>
      <c r="L11" s="7">
        <f t="shared" si="11"/>
        <v>0.12083333333333333</v>
      </c>
      <c r="M11" s="5">
        <f t="shared" si="12"/>
        <v>2.6363636363636362</v>
      </c>
      <c r="N11" s="7">
        <f t="shared" si="1"/>
        <v>0.10972222222222222</v>
      </c>
      <c r="O11" s="5">
        <f t="shared" si="13"/>
        <v>2.4166666666666665</v>
      </c>
      <c r="P11" s="7">
        <f t="shared" si="14"/>
        <v>0.10069444444444443</v>
      </c>
      <c r="Q11" s="5">
        <f t="shared" si="15"/>
        <v>2.2307692307692308</v>
      </c>
      <c r="R11" s="7">
        <f t="shared" si="2"/>
        <v>9.3055555555555558E-2</v>
      </c>
      <c r="S11" s="5">
        <f t="shared" si="16"/>
        <v>2.0714285714285716</v>
      </c>
      <c r="T11" s="7">
        <f t="shared" si="17"/>
        <v>8.6111111111111124E-2</v>
      </c>
      <c r="U11" s="5">
        <f t="shared" si="18"/>
        <v>1.9333333333333333</v>
      </c>
      <c r="V11" s="7">
        <f t="shared" si="19"/>
        <v>8.0555555555555561E-2</v>
      </c>
      <c r="W11" s="5">
        <f t="shared" si="20"/>
        <v>1.8125</v>
      </c>
      <c r="X11" s="7">
        <f t="shared" si="21"/>
        <v>7.5694444444444439E-2</v>
      </c>
      <c r="Y11" s="5">
        <f t="shared" si="22"/>
        <v>1.7058823529411764</v>
      </c>
      <c r="Z11" s="7">
        <f t="shared" si="23"/>
        <v>7.0833333333333331E-2</v>
      </c>
      <c r="AA11" s="5">
        <f t="shared" si="24"/>
        <v>1.6111111111111112</v>
      </c>
      <c r="AB11" s="7">
        <f t="shared" si="25"/>
        <v>6.7361111111111108E-2</v>
      </c>
      <c r="AC11" s="5">
        <f t="shared" si="26"/>
        <v>1.5263157894736843</v>
      </c>
      <c r="AD11" s="7">
        <f t="shared" si="27"/>
        <v>6.3888888888888884E-2</v>
      </c>
      <c r="AE11" s="5">
        <f t="shared" si="28"/>
        <v>1.45</v>
      </c>
      <c r="AF11" s="7">
        <f t="shared" si="29"/>
        <v>6.0416666666666667E-2</v>
      </c>
    </row>
    <row r="12" spans="1:32" x14ac:dyDescent="0.4">
      <c r="A12" s="10">
        <v>7.5</v>
      </c>
      <c r="B12" s="2" t="s">
        <v>9</v>
      </c>
      <c r="C12" s="2">
        <f t="shared" si="3"/>
        <v>2.5</v>
      </c>
      <c r="D12" s="1">
        <f t="shared" si="4"/>
        <v>0.10416666666666667</v>
      </c>
      <c r="E12" s="2">
        <f t="shared" si="5"/>
        <v>2.1428571428571428</v>
      </c>
      <c r="F12" s="1">
        <f t="shared" si="6"/>
        <v>8.9583333333333334E-2</v>
      </c>
      <c r="G12" s="2">
        <f t="shared" si="7"/>
        <v>1.875</v>
      </c>
      <c r="H12" s="7">
        <f t="shared" si="0"/>
        <v>7.8472222222222221E-2</v>
      </c>
      <c r="I12" s="2">
        <f t="shared" si="8"/>
        <v>1.6666666666666667</v>
      </c>
      <c r="J12" s="7">
        <f t="shared" si="9"/>
        <v>6.9444444444444434E-2</v>
      </c>
      <c r="K12" s="5">
        <f t="shared" si="10"/>
        <v>1.5</v>
      </c>
      <c r="L12" s="7">
        <f t="shared" si="11"/>
        <v>6.25E-2</v>
      </c>
      <c r="M12" s="5">
        <f t="shared" si="12"/>
        <v>1.3636363636363635</v>
      </c>
      <c r="N12" s="7">
        <f t="shared" si="1"/>
        <v>5.6944444444444443E-2</v>
      </c>
      <c r="O12" s="5">
        <f t="shared" si="13"/>
        <v>1.25</v>
      </c>
      <c r="P12" s="7">
        <f t="shared" si="14"/>
        <v>5.2083333333333336E-2</v>
      </c>
      <c r="Q12" s="5">
        <f t="shared" si="15"/>
        <v>1.1538461538461537</v>
      </c>
      <c r="R12" s="7">
        <f t="shared" si="2"/>
        <v>4.7916666666666663E-2</v>
      </c>
      <c r="S12" s="5">
        <f t="shared" si="16"/>
        <v>1.0714285714285714</v>
      </c>
      <c r="T12" s="7">
        <f t="shared" si="17"/>
        <v>4.4444444444444446E-2</v>
      </c>
      <c r="U12" s="5">
        <f t="shared" si="18"/>
        <v>1</v>
      </c>
      <c r="V12" s="7">
        <f t="shared" si="19"/>
        <v>4.1666666666666664E-2</v>
      </c>
      <c r="W12" s="5">
        <f t="shared" si="20"/>
        <v>0.9375</v>
      </c>
      <c r="X12" s="7">
        <f t="shared" si="21"/>
        <v>3.888888888888889E-2</v>
      </c>
      <c r="Y12" s="5">
        <f t="shared" si="22"/>
        <v>0.88235294117647056</v>
      </c>
      <c r="Z12" s="7">
        <f t="shared" si="23"/>
        <v>3.6805555555555557E-2</v>
      </c>
      <c r="AA12" s="5">
        <f t="shared" si="24"/>
        <v>0.83333333333333337</v>
      </c>
      <c r="AB12" s="7">
        <f t="shared" si="25"/>
        <v>3.4722222222222224E-2</v>
      </c>
      <c r="AC12" s="5">
        <f t="shared" si="26"/>
        <v>0.78947368421052633</v>
      </c>
      <c r="AD12" s="7">
        <f t="shared" si="27"/>
        <v>3.2638888888888891E-2</v>
      </c>
      <c r="AE12" s="5">
        <f t="shared" si="28"/>
        <v>0.75</v>
      </c>
      <c r="AF12" s="7">
        <f t="shared" si="29"/>
        <v>3.125E-2</v>
      </c>
    </row>
    <row r="13" spans="1:32" x14ac:dyDescent="0.4">
      <c r="A13" s="10">
        <v>9</v>
      </c>
      <c r="B13" s="2" t="s">
        <v>10</v>
      </c>
      <c r="C13" s="2">
        <f t="shared" si="3"/>
        <v>3</v>
      </c>
      <c r="D13" s="1">
        <f t="shared" si="4"/>
        <v>0.125</v>
      </c>
      <c r="E13" s="2">
        <f t="shared" si="5"/>
        <v>2.5714285714285716</v>
      </c>
      <c r="F13" s="1">
        <f t="shared" si="6"/>
        <v>0.10694444444444444</v>
      </c>
      <c r="G13" s="2">
        <f t="shared" si="7"/>
        <v>2.25</v>
      </c>
      <c r="H13" s="7">
        <f t="shared" si="0"/>
        <v>9.375E-2</v>
      </c>
      <c r="I13" s="2">
        <f t="shared" si="8"/>
        <v>2</v>
      </c>
      <c r="J13" s="7">
        <f t="shared" si="9"/>
        <v>8.3333333333333329E-2</v>
      </c>
      <c r="K13" s="5">
        <f t="shared" si="10"/>
        <v>1.8</v>
      </c>
      <c r="L13" s="7">
        <f t="shared" si="11"/>
        <v>7.4999999999999997E-2</v>
      </c>
      <c r="M13" s="5">
        <f t="shared" si="12"/>
        <v>1.6363636363636365</v>
      </c>
      <c r="N13" s="7">
        <f t="shared" si="1"/>
        <v>6.805555555555555E-2</v>
      </c>
      <c r="O13" s="5">
        <f t="shared" si="13"/>
        <v>1.5</v>
      </c>
      <c r="P13" s="7">
        <f t="shared" si="14"/>
        <v>6.25E-2</v>
      </c>
      <c r="Q13" s="5">
        <f t="shared" si="15"/>
        <v>1.3846153846153846</v>
      </c>
      <c r="R13" s="7">
        <f t="shared" si="2"/>
        <v>5.7638888888888885E-2</v>
      </c>
      <c r="S13" s="5">
        <f t="shared" si="16"/>
        <v>1.2857142857142858</v>
      </c>
      <c r="T13" s="7">
        <f t="shared" si="17"/>
        <v>5.347222222222222E-2</v>
      </c>
      <c r="U13" s="5">
        <f t="shared" si="18"/>
        <v>1.2</v>
      </c>
      <c r="V13" s="7">
        <f t="shared" si="19"/>
        <v>4.9999999999999996E-2</v>
      </c>
      <c r="W13" s="5">
        <f t="shared" si="20"/>
        <v>1.125</v>
      </c>
      <c r="X13" s="7">
        <f t="shared" si="21"/>
        <v>4.7222222222222221E-2</v>
      </c>
      <c r="Y13" s="5">
        <f t="shared" si="22"/>
        <v>1.0588235294117647</v>
      </c>
      <c r="Z13" s="7">
        <f t="shared" si="23"/>
        <v>4.4444444444444446E-2</v>
      </c>
      <c r="AA13" s="5">
        <f t="shared" si="24"/>
        <v>1</v>
      </c>
      <c r="AB13" s="7">
        <f t="shared" si="25"/>
        <v>4.1666666666666664E-2</v>
      </c>
      <c r="AC13" s="5">
        <f t="shared" si="26"/>
        <v>0.94736842105263153</v>
      </c>
      <c r="AD13" s="7">
        <f t="shared" si="27"/>
        <v>3.9583333333333331E-2</v>
      </c>
      <c r="AE13" s="5">
        <f t="shared" si="28"/>
        <v>0.9</v>
      </c>
      <c r="AF13" s="7">
        <f t="shared" si="29"/>
        <v>3.7499999999999999E-2</v>
      </c>
    </row>
    <row r="14" spans="1:32" x14ac:dyDescent="0.4">
      <c r="A14" s="10">
        <v>9</v>
      </c>
      <c r="B14" s="31" t="s">
        <v>11</v>
      </c>
      <c r="C14" s="2">
        <f t="shared" si="3"/>
        <v>3</v>
      </c>
      <c r="D14" s="1">
        <f t="shared" si="4"/>
        <v>0.125</v>
      </c>
      <c r="E14" s="2">
        <f t="shared" si="5"/>
        <v>2.5714285714285716</v>
      </c>
      <c r="F14" s="1">
        <f t="shared" si="6"/>
        <v>0.10694444444444444</v>
      </c>
      <c r="G14" s="2">
        <f t="shared" si="7"/>
        <v>2.25</v>
      </c>
      <c r="H14" s="7">
        <f t="shared" si="0"/>
        <v>9.375E-2</v>
      </c>
      <c r="I14" s="2">
        <f t="shared" si="8"/>
        <v>2</v>
      </c>
      <c r="J14" s="7">
        <f t="shared" si="9"/>
        <v>8.3333333333333329E-2</v>
      </c>
      <c r="K14" s="5">
        <f t="shared" si="10"/>
        <v>1.8</v>
      </c>
      <c r="L14" s="7">
        <f t="shared" si="11"/>
        <v>7.4999999999999997E-2</v>
      </c>
      <c r="M14" s="5">
        <f t="shared" si="12"/>
        <v>1.6363636363636365</v>
      </c>
      <c r="N14" s="7">
        <f t="shared" si="1"/>
        <v>6.805555555555555E-2</v>
      </c>
      <c r="O14" s="5">
        <f t="shared" si="13"/>
        <v>1.5</v>
      </c>
      <c r="P14" s="7">
        <f t="shared" si="14"/>
        <v>6.25E-2</v>
      </c>
      <c r="Q14" s="5">
        <f t="shared" si="15"/>
        <v>1.3846153846153846</v>
      </c>
      <c r="R14" s="7">
        <f t="shared" si="2"/>
        <v>5.7638888888888885E-2</v>
      </c>
      <c r="S14" s="5">
        <f t="shared" si="16"/>
        <v>1.2857142857142858</v>
      </c>
      <c r="T14" s="7">
        <f t="shared" si="17"/>
        <v>5.347222222222222E-2</v>
      </c>
      <c r="U14" s="5">
        <f t="shared" si="18"/>
        <v>1.2</v>
      </c>
      <c r="V14" s="7">
        <f t="shared" si="19"/>
        <v>4.9999999999999996E-2</v>
      </c>
      <c r="W14" s="5">
        <f t="shared" si="20"/>
        <v>1.125</v>
      </c>
      <c r="X14" s="7">
        <f t="shared" si="21"/>
        <v>4.7222222222222221E-2</v>
      </c>
      <c r="Y14" s="5">
        <f t="shared" si="22"/>
        <v>1.0588235294117647</v>
      </c>
      <c r="Z14" s="7">
        <f t="shared" si="23"/>
        <v>4.4444444444444446E-2</v>
      </c>
      <c r="AA14" s="5">
        <f t="shared" si="24"/>
        <v>1</v>
      </c>
      <c r="AB14" s="7">
        <f t="shared" si="25"/>
        <v>4.1666666666666664E-2</v>
      </c>
      <c r="AC14" s="5">
        <f t="shared" si="26"/>
        <v>0.94736842105263153</v>
      </c>
      <c r="AD14" s="7">
        <f t="shared" si="27"/>
        <v>3.9583333333333331E-2</v>
      </c>
      <c r="AE14" s="5">
        <f t="shared" si="28"/>
        <v>0.9</v>
      </c>
      <c r="AF14" s="7">
        <f t="shared" si="29"/>
        <v>3.7499999999999999E-2</v>
      </c>
    </row>
    <row r="15" spans="1:32" x14ac:dyDescent="0.4">
      <c r="A15" s="10">
        <v>36.5</v>
      </c>
      <c r="B15" s="31" t="s">
        <v>12</v>
      </c>
      <c r="C15" s="2">
        <f t="shared" si="3"/>
        <v>12.166666666666666</v>
      </c>
      <c r="D15" s="1">
        <f t="shared" si="4"/>
        <v>0.50694444444444442</v>
      </c>
      <c r="E15" s="2">
        <f t="shared" si="5"/>
        <v>10.428571428571429</v>
      </c>
      <c r="F15" s="1">
        <f t="shared" si="6"/>
        <v>0.43472222222222223</v>
      </c>
      <c r="G15" s="2">
        <f t="shared" si="7"/>
        <v>9.125</v>
      </c>
      <c r="H15" s="7">
        <f t="shared" si="0"/>
        <v>0.38055555555555554</v>
      </c>
      <c r="I15" s="2">
        <f t="shared" si="8"/>
        <v>8.1111111111111107</v>
      </c>
      <c r="J15" s="7">
        <f t="shared" si="9"/>
        <v>0.33819444444444446</v>
      </c>
      <c r="K15" s="5">
        <f t="shared" si="10"/>
        <v>7.3</v>
      </c>
      <c r="L15" s="7">
        <f t="shared" si="11"/>
        <v>0.30416666666666664</v>
      </c>
      <c r="M15" s="5">
        <f t="shared" si="12"/>
        <v>6.6363636363636367</v>
      </c>
      <c r="N15" s="7">
        <f t="shared" si="1"/>
        <v>0.27638888888888885</v>
      </c>
      <c r="O15" s="5">
        <f t="shared" si="13"/>
        <v>6.083333333333333</v>
      </c>
      <c r="P15" s="7">
        <f t="shared" si="14"/>
        <v>0.25347222222222221</v>
      </c>
      <c r="Q15" s="5">
        <f t="shared" si="15"/>
        <v>5.615384615384615</v>
      </c>
      <c r="R15" s="7">
        <f t="shared" si="2"/>
        <v>0.23402777777777781</v>
      </c>
      <c r="S15" s="5">
        <f t="shared" si="16"/>
        <v>5.2142857142857144</v>
      </c>
      <c r="T15" s="7">
        <f t="shared" si="17"/>
        <v>0.21736111111111112</v>
      </c>
      <c r="U15" s="5">
        <f t="shared" si="18"/>
        <v>4.8666666666666663</v>
      </c>
      <c r="V15" s="7">
        <f t="shared" si="19"/>
        <v>0.20277777777777781</v>
      </c>
      <c r="W15" s="5">
        <f t="shared" si="20"/>
        <v>4.5625</v>
      </c>
      <c r="X15" s="7">
        <f t="shared" si="21"/>
        <v>0.19027777777777777</v>
      </c>
      <c r="Y15" s="5">
        <f t="shared" si="22"/>
        <v>4.2941176470588234</v>
      </c>
      <c r="Z15" s="7">
        <f t="shared" si="23"/>
        <v>0.17916666666666667</v>
      </c>
      <c r="AA15" s="5">
        <f t="shared" si="24"/>
        <v>4.0555555555555554</v>
      </c>
      <c r="AB15" s="7">
        <f t="shared" si="25"/>
        <v>0.16874999999999998</v>
      </c>
      <c r="AC15" s="5">
        <f t="shared" si="26"/>
        <v>3.8421052631578947</v>
      </c>
      <c r="AD15" s="7">
        <f t="shared" si="27"/>
        <v>0.16041666666666668</v>
      </c>
      <c r="AE15" s="5">
        <f t="shared" si="28"/>
        <v>3.65</v>
      </c>
      <c r="AF15" s="7">
        <f t="shared" si="29"/>
        <v>0.15208333333333332</v>
      </c>
    </row>
    <row r="16" spans="1:32" x14ac:dyDescent="0.4">
      <c r="A16" s="10">
        <v>25</v>
      </c>
      <c r="B16" s="31" t="s">
        <v>13</v>
      </c>
      <c r="C16" s="2">
        <f t="shared" si="3"/>
        <v>8.3333333333333339</v>
      </c>
      <c r="D16" s="1">
        <f t="shared" si="4"/>
        <v>0.34722222222222227</v>
      </c>
      <c r="E16" s="2">
        <f t="shared" si="5"/>
        <v>7.1428571428571432</v>
      </c>
      <c r="F16" s="1">
        <f t="shared" si="6"/>
        <v>0.29791666666666666</v>
      </c>
      <c r="G16" s="2">
        <f t="shared" si="7"/>
        <v>6.25</v>
      </c>
      <c r="H16" s="7">
        <f t="shared" si="0"/>
        <v>0.26041666666666669</v>
      </c>
      <c r="I16" s="2">
        <f t="shared" si="8"/>
        <v>5.5555555555555554</v>
      </c>
      <c r="J16" s="7">
        <f t="shared" si="9"/>
        <v>0.23124999999999998</v>
      </c>
      <c r="K16" s="5">
        <f t="shared" si="10"/>
        <v>5</v>
      </c>
      <c r="L16" s="7">
        <f t="shared" si="11"/>
        <v>0.20833333333333334</v>
      </c>
      <c r="M16" s="5">
        <f t="shared" si="12"/>
        <v>4.5454545454545459</v>
      </c>
      <c r="N16" s="7">
        <f t="shared" si="1"/>
        <v>0.18958333333333333</v>
      </c>
      <c r="O16" s="5">
        <f t="shared" si="13"/>
        <v>4.166666666666667</v>
      </c>
      <c r="P16" s="7">
        <f t="shared" si="14"/>
        <v>0.17361111111111113</v>
      </c>
      <c r="Q16" s="5">
        <f t="shared" si="15"/>
        <v>3.8461538461538463</v>
      </c>
      <c r="R16" s="7">
        <f t="shared" si="2"/>
        <v>0.16041666666666668</v>
      </c>
      <c r="S16" s="5">
        <f t="shared" si="16"/>
        <v>3.5714285714285716</v>
      </c>
      <c r="T16" s="7">
        <f t="shared" si="17"/>
        <v>0.14861111111111111</v>
      </c>
      <c r="U16" s="5">
        <f t="shared" si="18"/>
        <v>3.3333333333333335</v>
      </c>
      <c r="V16" s="7">
        <f t="shared" si="19"/>
        <v>0.1388888888888889</v>
      </c>
      <c r="W16" s="5">
        <f t="shared" si="20"/>
        <v>3.125</v>
      </c>
      <c r="X16" s="7">
        <f t="shared" si="21"/>
        <v>0.13055555555555556</v>
      </c>
      <c r="Y16" s="5">
        <f t="shared" si="22"/>
        <v>2.9411764705882355</v>
      </c>
      <c r="Z16" s="7">
        <f t="shared" si="23"/>
        <v>0.12222222222222223</v>
      </c>
      <c r="AA16" s="5">
        <f t="shared" si="24"/>
        <v>2.7777777777777777</v>
      </c>
      <c r="AB16" s="7">
        <f t="shared" si="25"/>
        <v>0.11597222222222221</v>
      </c>
      <c r="AC16" s="5">
        <f t="shared" si="26"/>
        <v>2.6315789473684212</v>
      </c>
      <c r="AD16" s="7">
        <f t="shared" si="27"/>
        <v>0.10972222222222222</v>
      </c>
      <c r="AE16" s="5">
        <f t="shared" si="28"/>
        <v>2.5</v>
      </c>
      <c r="AF16" s="7">
        <f t="shared" si="29"/>
        <v>0.10416666666666667</v>
      </c>
    </row>
    <row r="17" spans="1:32" x14ac:dyDescent="0.4">
      <c r="A17" s="10">
        <v>6.5</v>
      </c>
      <c r="B17" s="2" t="s">
        <v>14</v>
      </c>
      <c r="C17" s="2">
        <f t="shared" si="3"/>
        <v>2.1666666666666665</v>
      </c>
      <c r="D17" s="1">
        <f t="shared" si="4"/>
        <v>9.0277777777777776E-2</v>
      </c>
      <c r="E17" s="2">
        <f t="shared" si="5"/>
        <v>1.8571428571428572</v>
      </c>
      <c r="F17" s="1">
        <f t="shared" si="6"/>
        <v>7.7083333333333337E-2</v>
      </c>
      <c r="G17" s="2">
        <f t="shared" si="7"/>
        <v>1.625</v>
      </c>
      <c r="H17" s="7">
        <f t="shared" si="0"/>
        <v>6.805555555555555E-2</v>
      </c>
      <c r="I17" s="2">
        <f t="shared" si="8"/>
        <v>1.4444444444444444</v>
      </c>
      <c r="J17" s="7">
        <f t="shared" si="9"/>
        <v>6.0416666666666667E-2</v>
      </c>
      <c r="K17" s="5">
        <f t="shared" si="10"/>
        <v>1.3</v>
      </c>
      <c r="L17" s="7">
        <f t="shared" si="11"/>
        <v>5.4166666666666669E-2</v>
      </c>
      <c r="M17" s="5">
        <f t="shared" si="12"/>
        <v>1.1818181818181819</v>
      </c>
      <c r="N17" s="7">
        <f t="shared" ref="N17:N26" si="30">TIME(TRUNC(M17),ROUND((M17-TRUNC(M17))*60,),0)</f>
        <v>4.9305555555555554E-2</v>
      </c>
      <c r="O17" s="5">
        <f t="shared" si="13"/>
        <v>1.0833333333333333</v>
      </c>
      <c r="P17" s="7">
        <f t="shared" si="14"/>
        <v>4.5138888888888888E-2</v>
      </c>
      <c r="Q17" s="5">
        <f t="shared" si="15"/>
        <v>1</v>
      </c>
      <c r="R17" s="7">
        <f t="shared" ref="R17:R26" si="31">TIME(TRUNC(Q17),ROUND((Q17-TRUNC(Q17))*60,),0)</f>
        <v>4.1666666666666664E-2</v>
      </c>
      <c r="S17" s="5">
        <f t="shared" si="16"/>
        <v>0.9285714285714286</v>
      </c>
      <c r="T17" s="7">
        <f t="shared" si="17"/>
        <v>3.888888888888889E-2</v>
      </c>
      <c r="U17" s="5">
        <f t="shared" si="18"/>
        <v>0.8666666666666667</v>
      </c>
      <c r="V17" s="7">
        <f t="shared" si="19"/>
        <v>3.6111111111111115E-2</v>
      </c>
      <c r="W17" s="5">
        <f t="shared" si="20"/>
        <v>0.8125</v>
      </c>
      <c r="X17" s="7">
        <f t="shared" si="21"/>
        <v>3.4027777777777775E-2</v>
      </c>
      <c r="Y17" s="5">
        <f t="shared" si="22"/>
        <v>0.76470588235294112</v>
      </c>
      <c r="Z17" s="7">
        <f t="shared" si="23"/>
        <v>3.1944444444444449E-2</v>
      </c>
      <c r="AA17" s="5">
        <f t="shared" si="24"/>
        <v>0.72222222222222221</v>
      </c>
      <c r="AB17" s="7">
        <f t="shared" si="25"/>
        <v>2.9861111111111113E-2</v>
      </c>
      <c r="AC17" s="5">
        <f t="shared" si="26"/>
        <v>0.68421052631578949</v>
      </c>
      <c r="AD17" s="7">
        <f t="shared" si="27"/>
        <v>2.8472222222222222E-2</v>
      </c>
      <c r="AE17" s="5">
        <f t="shared" si="28"/>
        <v>0.65</v>
      </c>
      <c r="AF17" s="7">
        <f t="shared" si="29"/>
        <v>2.7083333333333334E-2</v>
      </c>
    </row>
    <row r="18" spans="1:32" x14ac:dyDescent="0.4">
      <c r="A18" s="10">
        <v>6</v>
      </c>
      <c r="B18" s="31" t="s">
        <v>15</v>
      </c>
      <c r="C18" s="2">
        <f t="shared" ref="C18:C26" si="32">A18/3</f>
        <v>2</v>
      </c>
      <c r="D18" s="1">
        <f t="shared" ref="D18:D26" si="33">TIME(TRUNC(C18),ROUND((C18-TRUNC(C18))*60,),0)</f>
        <v>8.3333333333333329E-2</v>
      </c>
      <c r="E18" s="2">
        <f t="shared" ref="E18:E26" si="34">A18/3.5</f>
        <v>1.7142857142857142</v>
      </c>
      <c r="F18" s="1">
        <f t="shared" ref="F18:F26" si="35">TIME(TRUNC(E18),ROUND((E18-TRUNC(E18))*60,),0)</f>
        <v>7.1527777777777787E-2</v>
      </c>
      <c r="G18" s="2">
        <f t="shared" ref="G18:G26" si="36">A18/4</f>
        <v>1.5</v>
      </c>
      <c r="H18" s="7">
        <f t="shared" si="0"/>
        <v>6.25E-2</v>
      </c>
      <c r="I18" s="2">
        <f t="shared" ref="I18:I26" si="37">A18/4.5</f>
        <v>1.3333333333333333</v>
      </c>
      <c r="J18" s="7">
        <f t="shared" ref="J18:J26" si="38">TIME(TRUNC(I18),ROUND((I18-TRUNC(I18))*60,),0)</f>
        <v>5.5555555555555552E-2</v>
      </c>
      <c r="K18" s="5">
        <f t="shared" ref="K18:K26" si="39">A18/5</f>
        <v>1.2</v>
      </c>
      <c r="L18" s="7">
        <f t="shared" ref="L18:L26" si="40">TIME(TRUNC(K18),ROUND((K18-TRUNC(K18))*60,),0)</f>
        <v>4.9999999999999996E-2</v>
      </c>
      <c r="M18" s="5">
        <f t="shared" ref="M18:M26" si="41">A18/5.5</f>
        <v>1.0909090909090908</v>
      </c>
      <c r="N18" s="7">
        <f t="shared" si="30"/>
        <v>4.5138888888888888E-2</v>
      </c>
      <c r="O18" s="5">
        <f t="shared" ref="O18:O26" si="42">A18/6</f>
        <v>1</v>
      </c>
      <c r="P18" s="7">
        <f t="shared" ref="P18:P26" si="43">TIME(TRUNC(O18),ROUND((O18-TRUNC(O18))*60,),0)</f>
        <v>4.1666666666666664E-2</v>
      </c>
      <c r="Q18" s="5">
        <f t="shared" ref="Q18:Q26" si="44">A18/6.5</f>
        <v>0.92307692307692313</v>
      </c>
      <c r="R18" s="7">
        <f t="shared" si="31"/>
        <v>3.8194444444444441E-2</v>
      </c>
      <c r="S18" s="5">
        <f t="shared" ref="S18:S26" si="45">A18/7</f>
        <v>0.8571428571428571</v>
      </c>
      <c r="T18" s="7">
        <f t="shared" ref="T18:T26" si="46">TIME(TRUNC(S18),ROUND((S18-TRUNC(S18))*60,),0)</f>
        <v>3.5416666666666666E-2</v>
      </c>
      <c r="U18" s="5">
        <f t="shared" ref="U18:U26" si="47">A18/7.5</f>
        <v>0.8</v>
      </c>
      <c r="V18" s="7">
        <f t="shared" ref="V18:V26" si="48">TIME(TRUNC(U18),ROUND((U18-TRUNC(U18))*60,),0)</f>
        <v>3.3333333333333333E-2</v>
      </c>
      <c r="W18" s="5">
        <f t="shared" ref="W18:W26" si="49">A18/8</f>
        <v>0.75</v>
      </c>
      <c r="X18" s="7">
        <f t="shared" ref="X18:X26" si="50">TIME(TRUNC(W18),ROUND((W18-TRUNC(W18))*60,),0)</f>
        <v>3.125E-2</v>
      </c>
      <c r="Y18" s="5">
        <f t="shared" ref="Y18:Y26" si="51">A18/8.5</f>
        <v>0.70588235294117652</v>
      </c>
      <c r="Z18" s="7">
        <f t="shared" ref="Z18:Z26" si="52">TIME(TRUNC(Y18),ROUND((Y18-TRUNC(Y18))*60,),0)</f>
        <v>2.9166666666666664E-2</v>
      </c>
      <c r="AA18" s="5">
        <f t="shared" ref="AA18:AA26" si="53">A18/9</f>
        <v>0.66666666666666663</v>
      </c>
      <c r="AB18" s="7">
        <f t="shared" ref="AB18:AB26" si="54">TIME(TRUNC(AA18),ROUND((AA18-TRUNC(AA18))*60,),0)</f>
        <v>2.7777777777777776E-2</v>
      </c>
      <c r="AC18" s="5">
        <f t="shared" ref="AC18:AC26" si="55">A18/9.5</f>
        <v>0.63157894736842102</v>
      </c>
      <c r="AD18" s="7">
        <f t="shared" ref="AD18:AD26" si="56">TIME(TRUNC(AC18),ROUND((AC18-TRUNC(AC18))*60,),0)</f>
        <v>2.6388888888888889E-2</v>
      </c>
      <c r="AE18" s="5">
        <f t="shared" ref="AE18:AE26" si="57">A18/10</f>
        <v>0.6</v>
      </c>
      <c r="AF18" s="7">
        <f t="shared" ref="AF18:AF26" si="58">TIME(TRUNC(AE18),ROUND((AE18-TRUNC(AE18))*60,),0)</f>
        <v>2.4999999999999998E-2</v>
      </c>
    </row>
    <row r="19" spans="1:32" x14ac:dyDescent="0.4">
      <c r="A19" s="10">
        <v>17.5</v>
      </c>
      <c r="B19" s="2" t="s">
        <v>16</v>
      </c>
      <c r="C19" s="2">
        <f t="shared" si="32"/>
        <v>5.833333333333333</v>
      </c>
      <c r="D19" s="1">
        <f t="shared" si="33"/>
        <v>0.24305555555555555</v>
      </c>
      <c r="E19" s="2">
        <f t="shared" si="34"/>
        <v>5</v>
      </c>
      <c r="F19" s="1">
        <f t="shared" si="35"/>
        <v>0.20833333333333334</v>
      </c>
      <c r="G19" s="2">
        <f t="shared" si="36"/>
        <v>4.375</v>
      </c>
      <c r="H19" s="7">
        <f t="shared" si="0"/>
        <v>0.18263888888888891</v>
      </c>
      <c r="I19" s="2">
        <f t="shared" si="37"/>
        <v>3.8888888888888888</v>
      </c>
      <c r="J19" s="7">
        <f t="shared" si="38"/>
        <v>0.16180555555555556</v>
      </c>
      <c r="K19" s="5">
        <f t="shared" si="39"/>
        <v>3.5</v>
      </c>
      <c r="L19" s="7">
        <f t="shared" si="40"/>
        <v>0.14583333333333334</v>
      </c>
      <c r="M19" s="5">
        <f t="shared" si="41"/>
        <v>3.1818181818181817</v>
      </c>
      <c r="N19" s="7">
        <f t="shared" si="30"/>
        <v>0.13263888888888889</v>
      </c>
      <c r="O19" s="5">
        <f t="shared" si="42"/>
        <v>2.9166666666666665</v>
      </c>
      <c r="P19" s="7">
        <f t="shared" si="43"/>
        <v>0.12152777777777778</v>
      </c>
      <c r="Q19" s="5">
        <f t="shared" si="44"/>
        <v>2.6923076923076925</v>
      </c>
      <c r="R19" s="7">
        <f t="shared" si="31"/>
        <v>0.1125</v>
      </c>
      <c r="S19" s="5">
        <f t="shared" si="45"/>
        <v>2.5</v>
      </c>
      <c r="T19" s="7">
        <f t="shared" si="46"/>
        <v>0.10416666666666667</v>
      </c>
      <c r="U19" s="5">
        <f t="shared" si="47"/>
        <v>2.3333333333333335</v>
      </c>
      <c r="V19" s="7">
        <f t="shared" si="48"/>
        <v>9.7222222222222224E-2</v>
      </c>
      <c r="W19" s="5">
        <f t="shared" si="49"/>
        <v>2.1875</v>
      </c>
      <c r="X19" s="7">
        <f t="shared" si="50"/>
        <v>9.0972222222222218E-2</v>
      </c>
      <c r="Y19" s="5">
        <f t="shared" si="51"/>
        <v>2.0588235294117645</v>
      </c>
      <c r="Z19" s="7">
        <f t="shared" si="52"/>
        <v>8.6111111111111124E-2</v>
      </c>
      <c r="AA19" s="5">
        <f t="shared" si="53"/>
        <v>1.9444444444444444</v>
      </c>
      <c r="AB19" s="7">
        <f t="shared" si="54"/>
        <v>8.1250000000000003E-2</v>
      </c>
      <c r="AC19" s="5">
        <f t="shared" si="55"/>
        <v>1.8421052631578947</v>
      </c>
      <c r="AD19" s="7">
        <f t="shared" si="56"/>
        <v>7.7083333333333337E-2</v>
      </c>
      <c r="AE19" s="5">
        <f t="shared" si="57"/>
        <v>1.75</v>
      </c>
      <c r="AF19" s="7">
        <f t="shared" si="58"/>
        <v>7.2916666666666671E-2</v>
      </c>
    </row>
    <row r="20" spans="1:32" x14ac:dyDescent="0.4">
      <c r="A20" s="10">
        <v>8.5</v>
      </c>
      <c r="B20" s="2" t="s">
        <v>17</v>
      </c>
      <c r="C20" s="2">
        <f t="shared" si="32"/>
        <v>2.8333333333333335</v>
      </c>
      <c r="D20" s="1">
        <f t="shared" si="33"/>
        <v>0.11805555555555557</v>
      </c>
      <c r="E20" s="2">
        <f t="shared" si="34"/>
        <v>2.4285714285714284</v>
      </c>
      <c r="F20" s="1">
        <f t="shared" si="35"/>
        <v>0.1013888888888889</v>
      </c>
      <c r="G20" s="2">
        <f t="shared" si="36"/>
        <v>2.125</v>
      </c>
      <c r="H20" s="7">
        <f t="shared" si="0"/>
        <v>8.8888888888888892E-2</v>
      </c>
      <c r="I20" s="2">
        <f t="shared" si="37"/>
        <v>1.8888888888888888</v>
      </c>
      <c r="J20" s="7">
        <f t="shared" si="38"/>
        <v>7.8472222222222221E-2</v>
      </c>
      <c r="K20" s="5">
        <f t="shared" si="39"/>
        <v>1.7</v>
      </c>
      <c r="L20" s="7">
        <f t="shared" si="40"/>
        <v>7.0833333333333331E-2</v>
      </c>
      <c r="M20" s="5">
        <f t="shared" si="41"/>
        <v>1.5454545454545454</v>
      </c>
      <c r="N20" s="7">
        <f t="shared" si="30"/>
        <v>6.458333333333334E-2</v>
      </c>
      <c r="O20" s="5">
        <f t="shared" si="42"/>
        <v>1.4166666666666667</v>
      </c>
      <c r="P20" s="7">
        <f t="shared" si="43"/>
        <v>5.9027777777777783E-2</v>
      </c>
      <c r="Q20" s="5">
        <f t="shared" si="44"/>
        <v>1.3076923076923077</v>
      </c>
      <c r="R20" s="7">
        <f t="shared" si="31"/>
        <v>5.4166666666666669E-2</v>
      </c>
      <c r="S20" s="5">
        <f t="shared" si="45"/>
        <v>1.2142857142857142</v>
      </c>
      <c r="T20" s="7">
        <f t="shared" si="46"/>
        <v>5.0694444444444452E-2</v>
      </c>
      <c r="U20" s="5">
        <f t="shared" si="47"/>
        <v>1.1333333333333333</v>
      </c>
      <c r="V20" s="7">
        <f t="shared" si="48"/>
        <v>4.7222222222222221E-2</v>
      </c>
      <c r="W20" s="5">
        <f t="shared" si="49"/>
        <v>1.0625</v>
      </c>
      <c r="X20" s="7">
        <f t="shared" si="50"/>
        <v>4.4444444444444446E-2</v>
      </c>
      <c r="Y20" s="5">
        <f t="shared" si="51"/>
        <v>1</v>
      </c>
      <c r="Z20" s="7">
        <f t="shared" si="52"/>
        <v>4.1666666666666664E-2</v>
      </c>
      <c r="AA20" s="5">
        <f t="shared" si="53"/>
        <v>0.94444444444444442</v>
      </c>
      <c r="AB20" s="7">
        <f t="shared" si="54"/>
        <v>3.9583333333333331E-2</v>
      </c>
      <c r="AC20" s="5">
        <f t="shared" si="55"/>
        <v>0.89473684210526316</v>
      </c>
      <c r="AD20" s="7">
        <f t="shared" si="56"/>
        <v>3.7499999999999999E-2</v>
      </c>
      <c r="AE20" s="5">
        <f t="shared" si="57"/>
        <v>0.85</v>
      </c>
      <c r="AF20" s="7">
        <f t="shared" si="58"/>
        <v>3.5416666666666666E-2</v>
      </c>
    </row>
    <row r="21" spans="1:32" x14ac:dyDescent="0.4">
      <c r="A21" s="10">
        <v>13</v>
      </c>
      <c r="B21" s="31" t="s">
        <v>18</v>
      </c>
      <c r="C21" s="2">
        <f t="shared" si="32"/>
        <v>4.333333333333333</v>
      </c>
      <c r="D21" s="1">
        <f t="shared" si="33"/>
        <v>0.18055555555555555</v>
      </c>
      <c r="E21" s="2">
        <f t="shared" si="34"/>
        <v>3.7142857142857144</v>
      </c>
      <c r="F21" s="1">
        <f t="shared" si="35"/>
        <v>0.15486111111111112</v>
      </c>
      <c r="G21" s="2">
        <f t="shared" si="36"/>
        <v>3.25</v>
      </c>
      <c r="H21" s="7">
        <f t="shared" si="0"/>
        <v>0.13541666666666666</v>
      </c>
      <c r="I21" s="2">
        <f t="shared" si="37"/>
        <v>2.8888888888888888</v>
      </c>
      <c r="J21" s="7">
        <f t="shared" si="38"/>
        <v>0.12013888888888889</v>
      </c>
      <c r="K21" s="5">
        <f t="shared" si="39"/>
        <v>2.6</v>
      </c>
      <c r="L21" s="7">
        <f t="shared" si="40"/>
        <v>0.10833333333333334</v>
      </c>
      <c r="M21" s="5">
        <f t="shared" si="41"/>
        <v>2.3636363636363638</v>
      </c>
      <c r="N21" s="7">
        <f t="shared" si="30"/>
        <v>9.8611111111111108E-2</v>
      </c>
      <c r="O21" s="5">
        <f t="shared" si="42"/>
        <v>2.1666666666666665</v>
      </c>
      <c r="P21" s="7">
        <f t="shared" si="43"/>
        <v>9.0277777777777776E-2</v>
      </c>
      <c r="Q21" s="5">
        <f t="shared" si="44"/>
        <v>2</v>
      </c>
      <c r="R21" s="7">
        <f t="shared" si="31"/>
        <v>8.3333333333333329E-2</v>
      </c>
      <c r="S21" s="5">
        <f t="shared" si="45"/>
        <v>1.8571428571428572</v>
      </c>
      <c r="T21" s="7">
        <f t="shared" si="46"/>
        <v>7.7083333333333337E-2</v>
      </c>
      <c r="U21" s="5">
        <f t="shared" si="47"/>
        <v>1.7333333333333334</v>
      </c>
      <c r="V21" s="7">
        <f t="shared" si="48"/>
        <v>7.2222222222222229E-2</v>
      </c>
      <c r="W21" s="5">
        <f t="shared" si="49"/>
        <v>1.625</v>
      </c>
      <c r="X21" s="7">
        <f t="shared" si="50"/>
        <v>6.805555555555555E-2</v>
      </c>
      <c r="Y21" s="5">
        <f t="shared" si="51"/>
        <v>1.5294117647058822</v>
      </c>
      <c r="Z21" s="7">
        <f t="shared" si="52"/>
        <v>6.3888888888888884E-2</v>
      </c>
      <c r="AA21" s="5">
        <f t="shared" si="53"/>
        <v>1.4444444444444444</v>
      </c>
      <c r="AB21" s="7">
        <f t="shared" si="54"/>
        <v>6.0416666666666667E-2</v>
      </c>
      <c r="AC21" s="5">
        <f t="shared" si="55"/>
        <v>1.368421052631579</v>
      </c>
      <c r="AD21" s="7">
        <f t="shared" si="56"/>
        <v>5.6944444444444443E-2</v>
      </c>
      <c r="AE21" s="5">
        <f t="shared" si="57"/>
        <v>1.3</v>
      </c>
      <c r="AF21" s="7">
        <f t="shared" si="58"/>
        <v>5.4166666666666669E-2</v>
      </c>
    </row>
    <row r="22" spans="1:32" x14ac:dyDescent="0.4">
      <c r="A22" s="10">
        <v>6.5</v>
      </c>
      <c r="B22" s="39" t="s">
        <v>87</v>
      </c>
      <c r="C22" s="2">
        <f t="shared" si="32"/>
        <v>2.1666666666666665</v>
      </c>
      <c r="D22" s="1">
        <f t="shared" si="33"/>
        <v>9.0277777777777776E-2</v>
      </c>
      <c r="E22" s="2">
        <f t="shared" si="34"/>
        <v>1.8571428571428572</v>
      </c>
      <c r="F22" s="1">
        <f t="shared" si="35"/>
        <v>7.7083333333333337E-2</v>
      </c>
      <c r="G22" s="2">
        <f t="shared" si="36"/>
        <v>1.625</v>
      </c>
      <c r="H22" s="7">
        <f t="shared" si="0"/>
        <v>6.805555555555555E-2</v>
      </c>
      <c r="I22" s="2">
        <f t="shared" si="37"/>
        <v>1.4444444444444444</v>
      </c>
      <c r="J22" s="7">
        <f t="shared" si="38"/>
        <v>6.0416666666666667E-2</v>
      </c>
      <c r="K22" s="5">
        <f t="shared" si="39"/>
        <v>1.3</v>
      </c>
      <c r="L22" s="7">
        <f t="shared" si="40"/>
        <v>5.4166666666666669E-2</v>
      </c>
      <c r="M22" s="5">
        <f t="shared" si="41"/>
        <v>1.1818181818181819</v>
      </c>
      <c r="N22" s="7">
        <f t="shared" si="30"/>
        <v>4.9305555555555554E-2</v>
      </c>
      <c r="O22" s="5">
        <f t="shared" si="42"/>
        <v>1.0833333333333333</v>
      </c>
      <c r="P22" s="7">
        <f t="shared" si="43"/>
        <v>4.5138888888888888E-2</v>
      </c>
      <c r="Q22" s="5">
        <f t="shared" si="44"/>
        <v>1</v>
      </c>
      <c r="R22" s="7">
        <f t="shared" si="31"/>
        <v>4.1666666666666664E-2</v>
      </c>
      <c r="S22" s="5">
        <f t="shared" si="45"/>
        <v>0.9285714285714286</v>
      </c>
      <c r="T22" s="7">
        <f t="shared" si="46"/>
        <v>3.888888888888889E-2</v>
      </c>
      <c r="U22" s="5">
        <f t="shared" si="47"/>
        <v>0.8666666666666667</v>
      </c>
      <c r="V22" s="7">
        <f t="shared" si="48"/>
        <v>3.6111111111111115E-2</v>
      </c>
      <c r="W22" s="5">
        <f t="shared" si="49"/>
        <v>0.8125</v>
      </c>
      <c r="X22" s="7">
        <f t="shared" si="50"/>
        <v>3.4027777777777775E-2</v>
      </c>
      <c r="Y22" s="5">
        <f t="shared" si="51"/>
        <v>0.76470588235294112</v>
      </c>
      <c r="Z22" s="7">
        <f t="shared" si="52"/>
        <v>3.1944444444444449E-2</v>
      </c>
      <c r="AA22" s="5">
        <f t="shared" si="53"/>
        <v>0.72222222222222221</v>
      </c>
      <c r="AB22" s="7">
        <f t="shared" si="54"/>
        <v>2.9861111111111113E-2</v>
      </c>
      <c r="AC22" s="5">
        <f t="shared" si="55"/>
        <v>0.68421052631578949</v>
      </c>
      <c r="AD22" s="7">
        <f t="shared" si="56"/>
        <v>2.8472222222222222E-2</v>
      </c>
      <c r="AE22" s="5">
        <f t="shared" si="57"/>
        <v>0.65</v>
      </c>
      <c r="AF22" s="7">
        <f t="shared" si="58"/>
        <v>2.7083333333333334E-2</v>
      </c>
    </row>
    <row r="23" spans="1:32" x14ac:dyDescent="0.4">
      <c r="A23" s="10">
        <v>18</v>
      </c>
      <c r="B23" s="39" t="s">
        <v>76</v>
      </c>
      <c r="C23" s="2">
        <f t="shared" si="32"/>
        <v>6</v>
      </c>
      <c r="D23" s="1">
        <f t="shared" si="33"/>
        <v>0.25</v>
      </c>
      <c r="E23" s="2">
        <f t="shared" si="34"/>
        <v>5.1428571428571432</v>
      </c>
      <c r="F23" s="1">
        <f t="shared" si="35"/>
        <v>0.21458333333333335</v>
      </c>
      <c r="G23" s="2">
        <f t="shared" si="36"/>
        <v>4.5</v>
      </c>
      <c r="H23" s="7">
        <f t="shared" si="0"/>
        <v>0.1875</v>
      </c>
      <c r="I23" s="2">
        <f t="shared" si="37"/>
        <v>4</v>
      </c>
      <c r="J23" s="7">
        <f t="shared" si="38"/>
        <v>0.16666666666666666</v>
      </c>
      <c r="K23" s="5">
        <f t="shared" si="39"/>
        <v>3.6</v>
      </c>
      <c r="L23" s="7">
        <f t="shared" si="40"/>
        <v>0.15</v>
      </c>
      <c r="M23" s="5">
        <f t="shared" si="41"/>
        <v>3.2727272727272729</v>
      </c>
      <c r="N23" s="7">
        <f t="shared" si="30"/>
        <v>0.1361111111111111</v>
      </c>
      <c r="O23" s="5">
        <f t="shared" si="42"/>
        <v>3</v>
      </c>
      <c r="P23" s="7">
        <f t="shared" si="43"/>
        <v>0.125</v>
      </c>
      <c r="Q23" s="5">
        <f t="shared" si="44"/>
        <v>2.7692307692307692</v>
      </c>
      <c r="R23" s="7">
        <f t="shared" si="31"/>
        <v>0.11527777777777777</v>
      </c>
      <c r="S23" s="5">
        <f t="shared" si="45"/>
        <v>2.5714285714285716</v>
      </c>
      <c r="T23" s="7">
        <f t="shared" si="46"/>
        <v>0.10694444444444444</v>
      </c>
      <c r="U23" s="5">
        <f t="shared" si="47"/>
        <v>2.4</v>
      </c>
      <c r="V23" s="7">
        <f t="shared" si="48"/>
        <v>9.9999999999999992E-2</v>
      </c>
      <c r="W23" s="5">
        <f t="shared" si="49"/>
        <v>2.25</v>
      </c>
      <c r="X23" s="7">
        <f t="shared" si="50"/>
        <v>9.375E-2</v>
      </c>
      <c r="Y23" s="5">
        <f t="shared" si="51"/>
        <v>2.1176470588235294</v>
      </c>
      <c r="Z23" s="7">
        <f t="shared" si="52"/>
        <v>8.819444444444445E-2</v>
      </c>
      <c r="AA23" s="5">
        <f t="shared" si="53"/>
        <v>2</v>
      </c>
      <c r="AB23" s="7">
        <f t="shared" si="54"/>
        <v>8.3333333333333329E-2</v>
      </c>
      <c r="AC23" s="5">
        <f t="shared" si="55"/>
        <v>1.8947368421052631</v>
      </c>
      <c r="AD23" s="7">
        <f t="shared" si="56"/>
        <v>7.9166666666666663E-2</v>
      </c>
      <c r="AE23" s="5">
        <f t="shared" si="57"/>
        <v>1.8</v>
      </c>
      <c r="AF23" s="7">
        <f t="shared" si="58"/>
        <v>7.4999999999999997E-2</v>
      </c>
    </row>
    <row r="24" spans="1:32" x14ac:dyDescent="0.4">
      <c r="A24" s="10">
        <v>21</v>
      </c>
      <c r="B24" s="38" t="s">
        <v>88</v>
      </c>
      <c r="C24" s="2">
        <f t="shared" si="32"/>
        <v>7</v>
      </c>
      <c r="D24" s="1">
        <f t="shared" si="33"/>
        <v>0.29166666666666669</v>
      </c>
      <c r="E24" s="2">
        <f t="shared" si="34"/>
        <v>6</v>
      </c>
      <c r="F24" s="1">
        <f t="shared" si="35"/>
        <v>0.25</v>
      </c>
      <c r="G24" s="2">
        <f t="shared" si="36"/>
        <v>5.25</v>
      </c>
      <c r="H24" s="7">
        <f t="shared" si="0"/>
        <v>0.21875</v>
      </c>
      <c r="I24" s="2">
        <f t="shared" si="37"/>
        <v>4.666666666666667</v>
      </c>
      <c r="J24" s="7">
        <f t="shared" si="38"/>
        <v>0.19444444444444445</v>
      </c>
      <c r="K24" s="5">
        <f t="shared" si="39"/>
        <v>4.2</v>
      </c>
      <c r="L24" s="7">
        <f t="shared" si="40"/>
        <v>0.17500000000000002</v>
      </c>
      <c r="M24" s="5">
        <f t="shared" si="41"/>
        <v>3.8181818181818183</v>
      </c>
      <c r="N24" s="7">
        <f t="shared" si="30"/>
        <v>0.15902777777777777</v>
      </c>
      <c r="O24" s="5">
        <f t="shared" si="42"/>
        <v>3.5</v>
      </c>
      <c r="P24" s="7">
        <f t="shared" si="43"/>
        <v>0.14583333333333334</v>
      </c>
      <c r="Q24" s="5">
        <f t="shared" si="44"/>
        <v>3.2307692307692308</v>
      </c>
      <c r="R24" s="7">
        <f t="shared" si="31"/>
        <v>0.13472222222222222</v>
      </c>
      <c r="S24" s="5">
        <f t="shared" si="45"/>
        <v>3</v>
      </c>
      <c r="T24" s="7">
        <f t="shared" si="46"/>
        <v>0.125</v>
      </c>
      <c r="U24" s="5">
        <f t="shared" si="47"/>
        <v>2.8</v>
      </c>
      <c r="V24" s="7">
        <f t="shared" si="48"/>
        <v>0.11666666666666665</v>
      </c>
      <c r="W24" s="5">
        <f t="shared" si="49"/>
        <v>2.625</v>
      </c>
      <c r="X24" s="7">
        <f t="shared" si="50"/>
        <v>0.10972222222222222</v>
      </c>
      <c r="Y24" s="5">
        <f t="shared" si="51"/>
        <v>2.4705882352941178</v>
      </c>
      <c r="Z24" s="7">
        <f t="shared" si="52"/>
        <v>0.10277777777777779</v>
      </c>
      <c r="AA24" s="5">
        <f t="shared" si="53"/>
        <v>2.3333333333333335</v>
      </c>
      <c r="AB24" s="7">
        <f t="shared" si="54"/>
        <v>9.7222222222222224E-2</v>
      </c>
      <c r="AC24" s="5">
        <f t="shared" si="55"/>
        <v>2.2105263157894739</v>
      </c>
      <c r="AD24" s="7">
        <f t="shared" si="56"/>
        <v>9.2361111111111116E-2</v>
      </c>
      <c r="AE24" s="5">
        <f t="shared" si="57"/>
        <v>2.1</v>
      </c>
      <c r="AF24" s="7">
        <f t="shared" si="58"/>
        <v>8.7500000000000008E-2</v>
      </c>
    </row>
    <row r="25" spans="1:32" x14ac:dyDescent="0.4">
      <c r="A25" s="10">
        <v>5</v>
      </c>
      <c r="B25" s="2" t="s">
        <v>19</v>
      </c>
      <c r="C25" s="2">
        <f t="shared" si="32"/>
        <v>1.6666666666666667</v>
      </c>
      <c r="D25" s="1">
        <f t="shared" si="33"/>
        <v>6.9444444444444434E-2</v>
      </c>
      <c r="E25" s="2">
        <f t="shared" si="34"/>
        <v>1.4285714285714286</v>
      </c>
      <c r="F25" s="1">
        <f t="shared" si="35"/>
        <v>5.9722222222222225E-2</v>
      </c>
      <c r="G25" s="2">
        <f t="shared" si="36"/>
        <v>1.25</v>
      </c>
      <c r="H25" s="7">
        <f t="shared" si="0"/>
        <v>5.2083333333333336E-2</v>
      </c>
      <c r="I25" s="2">
        <f t="shared" si="37"/>
        <v>1.1111111111111112</v>
      </c>
      <c r="J25" s="7">
        <f t="shared" si="38"/>
        <v>4.6527777777777779E-2</v>
      </c>
      <c r="K25" s="5">
        <f t="shared" si="39"/>
        <v>1</v>
      </c>
      <c r="L25" s="7">
        <f t="shared" si="40"/>
        <v>4.1666666666666664E-2</v>
      </c>
      <c r="M25" s="5">
        <f t="shared" si="41"/>
        <v>0.90909090909090906</v>
      </c>
      <c r="N25" s="7">
        <f t="shared" si="30"/>
        <v>3.8194444444444441E-2</v>
      </c>
      <c r="O25" s="5">
        <f t="shared" si="42"/>
        <v>0.83333333333333337</v>
      </c>
      <c r="P25" s="7">
        <f t="shared" si="43"/>
        <v>3.4722222222222224E-2</v>
      </c>
      <c r="Q25" s="5">
        <f t="shared" si="44"/>
        <v>0.76923076923076927</v>
      </c>
      <c r="R25" s="7">
        <f t="shared" si="31"/>
        <v>3.1944444444444449E-2</v>
      </c>
      <c r="S25" s="5">
        <f t="shared" si="45"/>
        <v>0.7142857142857143</v>
      </c>
      <c r="T25" s="7">
        <f t="shared" si="46"/>
        <v>2.9861111111111113E-2</v>
      </c>
      <c r="U25" s="5">
        <f t="shared" si="47"/>
        <v>0.66666666666666663</v>
      </c>
      <c r="V25" s="7">
        <f t="shared" si="48"/>
        <v>2.7777777777777776E-2</v>
      </c>
      <c r="W25" s="5">
        <f t="shared" si="49"/>
        <v>0.625</v>
      </c>
      <c r="X25" s="7">
        <f t="shared" si="50"/>
        <v>2.6388888888888889E-2</v>
      </c>
      <c r="Y25" s="5">
        <f t="shared" si="51"/>
        <v>0.58823529411764708</v>
      </c>
      <c r="Z25" s="7">
        <f t="shared" si="52"/>
        <v>2.4305555555555556E-2</v>
      </c>
      <c r="AA25" s="5">
        <f t="shared" si="53"/>
        <v>0.55555555555555558</v>
      </c>
      <c r="AB25" s="7">
        <f t="shared" si="54"/>
        <v>2.2916666666666669E-2</v>
      </c>
      <c r="AC25" s="5">
        <f t="shared" si="55"/>
        <v>0.52631578947368418</v>
      </c>
      <c r="AD25" s="7">
        <f t="shared" si="56"/>
        <v>2.2222222222222223E-2</v>
      </c>
      <c r="AE25" s="5">
        <f t="shared" si="57"/>
        <v>0.5</v>
      </c>
      <c r="AF25" s="7">
        <f t="shared" si="58"/>
        <v>2.0833333333333332E-2</v>
      </c>
    </row>
    <row r="26" spans="1:32" x14ac:dyDescent="0.4">
      <c r="A26" s="10">
        <v>8.5</v>
      </c>
      <c r="B26" s="31" t="s">
        <v>20</v>
      </c>
      <c r="C26" s="2">
        <f t="shared" si="32"/>
        <v>2.8333333333333335</v>
      </c>
      <c r="D26" s="1">
        <f t="shared" si="33"/>
        <v>0.11805555555555557</v>
      </c>
      <c r="E26" s="2">
        <f t="shared" si="34"/>
        <v>2.4285714285714284</v>
      </c>
      <c r="F26" s="1">
        <f t="shared" si="35"/>
        <v>0.1013888888888889</v>
      </c>
      <c r="G26" s="2">
        <f t="shared" si="36"/>
        <v>2.125</v>
      </c>
      <c r="H26" s="7">
        <f t="shared" si="0"/>
        <v>8.8888888888888892E-2</v>
      </c>
      <c r="I26" s="2">
        <f t="shared" si="37"/>
        <v>1.8888888888888888</v>
      </c>
      <c r="J26" s="7">
        <f t="shared" si="38"/>
        <v>7.8472222222222221E-2</v>
      </c>
      <c r="K26" s="5">
        <f t="shared" si="39"/>
        <v>1.7</v>
      </c>
      <c r="L26" s="7">
        <f t="shared" si="40"/>
        <v>7.0833333333333331E-2</v>
      </c>
      <c r="M26" s="5">
        <f t="shared" si="41"/>
        <v>1.5454545454545454</v>
      </c>
      <c r="N26" s="7">
        <f t="shared" si="30"/>
        <v>6.458333333333334E-2</v>
      </c>
      <c r="O26" s="5">
        <f t="shared" si="42"/>
        <v>1.4166666666666667</v>
      </c>
      <c r="P26" s="7">
        <f t="shared" si="43"/>
        <v>5.9027777777777783E-2</v>
      </c>
      <c r="Q26" s="5">
        <f t="shared" si="44"/>
        <v>1.3076923076923077</v>
      </c>
      <c r="R26" s="7">
        <f t="shared" si="31"/>
        <v>5.4166666666666669E-2</v>
      </c>
      <c r="S26" s="5">
        <f t="shared" si="45"/>
        <v>1.2142857142857142</v>
      </c>
      <c r="T26" s="7">
        <f t="shared" si="46"/>
        <v>5.0694444444444452E-2</v>
      </c>
      <c r="U26" s="5">
        <f t="shared" si="47"/>
        <v>1.1333333333333333</v>
      </c>
      <c r="V26" s="7">
        <f t="shared" si="48"/>
        <v>4.7222222222222221E-2</v>
      </c>
      <c r="W26" s="5">
        <f t="shared" si="49"/>
        <v>1.0625</v>
      </c>
      <c r="X26" s="7">
        <f t="shared" si="50"/>
        <v>4.4444444444444446E-2</v>
      </c>
      <c r="Y26" s="5">
        <f t="shared" si="51"/>
        <v>1</v>
      </c>
      <c r="Z26" s="7">
        <f t="shared" si="52"/>
        <v>4.1666666666666664E-2</v>
      </c>
      <c r="AA26" s="5">
        <f t="shared" si="53"/>
        <v>0.94444444444444442</v>
      </c>
      <c r="AB26" s="7">
        <f t="shared" si="54"/>
        <v>3.9583333333333331E-2</v>
      </c>
      <c r="AC26" s="5">
        <f t="shared" si="55"/>
        <v>0.89473684210526316</v>
      </c>
      <c r="AD26" s="7">
        <f t="shared" si="56"/>
        <v>3.7499999999999999E-2</v>
      </c>
      <c r="AE26" s="5">
        <f t="shared" si="57"/>
        <v>0.85</v>
      </c>
      <c r="AF26" s="7">
        <f t="shared" si="58"/>
        <v>3.5416666666666666E-2</v>
      </c>
    </row>
    <row r="28" spans="1:32" x14ac:dyDescent="0.4">
      <c r="A28" s="10">
        <f>SUM(A4:A27)</f>
        <v>250.5</v>
      </c>
      <c r="D28" s="1">
        <f t="shared" ref="D28:T28" si="59">SUM(D4:D26)</f>
        <v>3.4791666666666661</v>
      </c>
      <c r="E28" s="1">
        <f t="shared" si="59"/>
        <v>71.571428571428584</v>
      </c>
      <c r="F28" s="1">
        <f t="shared" si="59"/>
        <v>2.9833333333333338</v>
      </c>
      <c r="G28" s="1">
        <f t="shared" si="59"/>
        <v>62.625</v>
      </c>
      <c r="H28" s="7">
        <f t="shared" si="59"/>
        <v>2.6131944444444448</v>
      </c>
      <c r="I28" s="7">
        <f t="shared" si="59"/>
        <v>55.66666666666665</v>
      </c>
      <c r="J28" s="7">
        <f t="shared" si="59"/>
        <v>2.3187500000000001</v>
      </c>
      <c r="K28" s="7">
        <f t="shared" si="59"/>
        <v>50.100000000000009</v>
      </c>
      <c r="L28" s="7">
        <f t="shared" si="59"/>
        <v>2.0874999999999999</v>
      </c>
      <c r="M28" s="7">
        <f t="shared" si="59"/>
        <v>45.545454545454554</v>
      </c>
      <c r="N28" s="7">
        <f t="shared" si="59"/>
        <v>1.8972222222222224</v>
      </c>
      <c r="O28" s="7">
        <f t="shared" si="59"/>
        <v>41.75</v>
      </c>
      <c r="P28" s="7">
        <f t="shared" si="59"/>
        <v>1.739583333333333</v>
      </c>
      <c r="Q28" s="7">
        <f t="shared" si="59"/>
        <v>38.53846153846154</v>
      </c>
      <c r="R28" s="7">
        <f t="shared" si="59"/>
        <v>1.6048611111111113</v>
      </c>
      <c r="S28" s="7">
        <f t="shared" si="59"/>
        <v>35.785714285714292</v>
      </c>
      <c r="T28" s="7">
        <f t="shared" si="59"/>
        <v>1.4895833333333335</v>
      </c>
      <c r="U28" s="7">
        <f t="shared" ref="U28:AF28" si="60">SUM(U4:U26)</f>
        <v>33.4</v>
      </c>
      <c r="V28" s="7">
        <f t="shared" si="60"/>
        <v>1.3916666666666666</v>
      </c>
      <c r="W28" s="7">
        <f t="shared" si="60"/>
        <v>31.3125</v>
      </c>
      <c r="X28" s="7">
        <f t="shared" si="60"/>
        <v>1.3076388888888888</v>
      </c>
      <c r="Y28" s="7">
        <f t="shared" si="60"/>
        <v>29.47058823529412</v>
      </c>
      <c r="Z28" s="7">
        <f t="shared" si="60"/>
        <v>1.2284722222222224</v>
      </c>
      <c r="AA28" s="7">
        <f t="shared" si="60"/>
        <v>27.833333333333325</v>
      </c>
      <c r="AB28" s="7">
        <f t="shared" si="60"/>
        <v>1.1604166666666669</v>
      </c>
      <c r="AC28" s="7">
        <f t="shared" si="60"/>
        <v>26.368421052631579</v>
      </c>
      <c r="AD28" s="7">
        <f t="shared" si="60"/>
        <v>1.101388888888889</v>
      </c>
      <c r="AE28" s="7">
        <f t="shared" si="60"/>
        <v>25.050000000000004</v>
      </c>
      <c r="AF28" s="7">
        <f t="shared" si="60"/>
        <v>1.04375</v>
      </c>
    </row>
    <row r="34" spans="1:2" x14ac:dyDescent="0.4">
      <c r="A34" s="2"/>
      <c r="B34" s="2"/>
    </row>
    <row r="35" spans="1:2" x14ac:dyDescent="0.4">
      <c r="A35" s="2"/>
    </row>
    <row r="36" spans="1:2" x14ac:dyDescent="0.4">
      <c r="A36" s="2"/>
    </row>
    <row r="38" spans="1:2" x14ac:dyDescent="0.4">
      <c r="A38" s="10"/>
      <c r="B38" s="2"/>
    </row>
    <row r="39" spans="1:2" x14ac:dyDescent="0.4">
      <c r="A39" s="10"/>
      <c r="B39" s="2"/>
    </row>
    <row r="40" spans="1:2" x14ac:dyDescent="0.4">
      <c r="A40" s="10"/>
      <c r="B40" s="2"/>
    </row>
    <row r="41" spans="1:2" x14ac:dyDescent="0.4">
      <c r="A41" s="10"/>
      <c r="B41" s="2"/>
    </row>
    <row r="42" spans="1:2" x14ac:dyDescent="0.4">
      <c r="A42" s="10"/>
      <c r="B42" s="2"/>
    </row>
    <row r="43" spans="1:2" x14ac:dyDescent="0.4">
      <c r="A43" s="10"/>
      <c r="B43" s="2"/>
    </row>
    <row r="44" spans="1:2" x14ac:dyDescent="0.4">
      <c r="A44" s="10"/>
      <c r="B44" s="2"/>
    </row>
    <row r="45" spans="1:2" x14ac:dyDescent="0.4">
      <c r="A45" s="10"/>
      <c r="B45" s="2"/>
    </row>
    <row r="46" spans="1:2" x14ac:dyDescent="0.4">
      <c r="A46" s="10"/>
      <c r="B46" s="2"/>
    </row>
    <row r="47" spans="1:2" x14ac:dyDescent="0.4">
      <c r="A47" s="10"/>
      <c r="B47" s="2"/>
    </row>
    <row r="48" spans="1:2" x14ac:dyDescent="0.4">
      <c r="A48" s="10"/>
      <c r="B48" s="2"/>
    </row>
    <row r="49" spans="1:2" x14ac:dyDescent="0.4">
      <c r="A49" s="10"/>
      <c r="B49" s="2"/>
    </row>
    <row r="50" spans="1:2" x14ac:dyDescent="0.4">
      <c r="A50" s="10"/>
      <c r="B50" s="2"/>
    </row>
    <row r="51" spans="1:2" x14ac:dyDescent="0.4">
      <c r="A51" s="10"/>
      <c r="B51" s="2"/>
    </row>
    <row r="52" spans="1:2" x14ac:dyDescent="0.4">
      <c r="A52" s="10"/>
      <c r="B52" s="2"/>
    </row>
    <row r="53" spans="1:2" x14ac:dyDescent="0.4">
      <c r="A53" s="10"/>
      <c r="B53" s="2"/>
    </row>
    <row r="54" spans="1:2" x14ac:dyDescent="0.4">
      <c r="A54" s="10"/>
      <c r="B54" s="2"/>
    </row>
    <row r="55" spans="1:2" x14ac:dyDescent="0.4">
      <c r="A55" s="10"/>
      <c r="B55" s="2"/>
    </row>
    <row r="56" spans="1:2" x14ac:dyDescent="0.4">
      <c r="A56" s="10"/>
      <c r="B56" s="2"/>
    </row>
    <row r="57" spans="1:2" x14ac:dyDescent="0.4">
      <c r="A57" s="10"/>
      <c r="B57" s="2"/>
    </row>
    <row r="58" spans="1:2" x14ac:dyDescent="0.4">
      <c r="A58" s="10"/>
      <c r="B58" s="2"/>
    </row>
    <row r="59" spans="1:2" x14ac:dyDescent="0.4">
      <c r="A59" s="10"/>
      <c r="B59" s="2"/>
    </row>
    <row r="60" spans="1:2" x14ac:dyDescent="0.4">
      <c r="A60" s="10"/>
      <c r="B60" s="2"/>
    </row>
    <row r="61" spans="1:2" x14ac:dyDescent="0.4">
      <c r="A61" s="10"/>
      <c r="B61" s="2"/>
    </row>
    <row r="62" spans="1:2" x14ac:dyDescent="0.4">
      <c r="A62" s="10"/>
      <c r="B62" s="2"/>
    </row>
    <row r="63" spans="1:2" x14ac:dyDescent="0.4">
      <c r="A63" s="10"/>
      <c r="B63" s="2"/>
    </row>
    <row r="64" spans="1:2" x14ac:dyDescent="0.4">
      <c r="A64" s="10"/>
      <c r="B64" s="2"/>
    </row>
    <row r="65" spans="1:2" x14ac:dyDescent="0.4">
      <c r="A65" s="10"/>
      <c r="B65" s="2"/>
    </row>
    <row r="66" spans="1:2" x14ac:dyDescent="0.4">
      <c r="A66" s="10"/>
      <c r="B66" s="2"/>
    </row>
    <row r="67" spans="1:2" x14ac:dyDescent="0.4">
      <c r="A67" s="10"/>
      <c r="B67" s="2"/>
    </row>
    <row r="68" spans="1:2" x14ac:dyDescent="0.4">
      <c r="A68" s="10"/>
      <c r="B68" s="2"/>
    </row>
    <row r="69" spans="1:2" x14ac:dyDescent="0.4">
      <c r="A69" s="10"/>
      <c r="B69" s="2"/>
    </row>
    <row r="70" spans="1:2" x14ac:dyDescent="0.4">
      <c r="A70" s="10"/>
      <c r="B70" s="2"/>
    </row>
    <row r="71" spans="1:2" x14ac:dyDescent="0.4">
      <c r="A71" s="10"/>
      <c r="B71" s="2"/>
    </row>
    <row r="72" spans="1:2" x14ac:dyDescent="0.4">
      <c r="A72" s="10"/>
      <c r="B72" s="2"/>
    </row>
    <row r="73" spans="1:2" x14ac:dyDescent="0.4">
      <c r="A73" s="10"/>
      <c r="B73" s="2"/>
    </row>
    <row r="74" spans="1:2" x14ac:dyDescent="0.4">
      <c r="A74" s="10"/>
      <c r="B74" s="2"/>
    </row>
    <row r="75" spans="1:2" x14ac:dyDescent="0.4">
      <c r="A75" s="10"/>
      <c r="B75" s="2"/>
    </row>
    <row r="76" spans="1:2" x14ac:dyDescent="0.4">
      <c r="A76" s="10"/>
      <c r="B76" s="2"/>
    </row>
    <row r="77" spans="1:2" x14ac:dyDescent="0.4">
      <c r="A77" s="10"/>
      <c r="B77" s="2"/>
    </row>
    <row r="78" spans="1:2" x14ac:dyDescent="0.4">
      <c r="A78" s="10"/>
      <c r="B78" s="2"/>
    </row>
    <row r="79" spans="1:2" x14ac:dyDescent="0.4">
      <c r="A79" s="10"/>
      <c r="B79" s="2"/>
    </row>
    <row r="80" spans="1:2" x14ac:dyDescent="0.4">
      <c r="A80" s="10"/>
      <c r="B80" s="2"/>
    </row>
    <row r="81" spans="1:2" x14ac:dyDescent="0.4">
      <c r="A81" s="10"/>
      <c r="B81" s="2"/>
    </row>
    <row r="82" spans="1:2" x14ac:dyDescent="0.4">
      <c r="A82" s="10"/>
      <c r="B82" s="2"/>
    </row>
    <row r="83" spans="1:2" x14ac:dyDescent="0.4">
      <c r="A83" s="10"/>
      <c r="B83" s="2"/>
    </row>
  </sheetData>
  <mergeCells count="1">
    <mergeCell ref="D1:T1"/>
  </mergeCells>
  <phoneticPr fontId="3" type="noConversion"/>
  <printOptions horizontalCentered="1" verticalCentered="1" gridLines="1" gridLinesSet="0"/>
  <pageMargins left="0" right="0" top="0" bottom="0" header="0" footer="0"/>
  <pageSetup scale="12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What to bring</vt:lpstr>
      <vt:lpstr>Race Notes</vt:lpstr>
      <vt:lpstr>SPLIT PROJECTIONS</vt:lpstr>
      <vt:lpstr>'Race Notes'!Print_Area</vt:lpstr>
      <vt:lpstr>'SPLIT PROJECTIONS'!Print_Area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Kristin Daniel</cp:lastModifiedBy>
  <cp:lastPrinted>2023-06-04T13:27:58Z</cp:lastPrinted>
  <dcterms:created xsi:type="dcterms:W3CDTF">1997-01-11T19:43:35Z</dcterms:created>
  <dcterms:modified xsi:type="dcterms:W3CDTF">2023-06-08T03:17:56Z</dcterms:modified>
</cp:coreProperties>
</file>